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9720" windowHeight="6720" activeTab="0"/>
  </bookViews>
  <sheets>
    <sheet name="2018 бюджет" sheetId="1" r:id="rId1"/>
    <sheet name="Лист1" sheetId="2" r:id="rId2"/>
    <sheet name="Лист2" sheetId="3" r:id="rId3"/>
  </sheets>
  <definedNames>
    <definedName name="_xlnm.Print_Area" localSheetId="0">'2018 бюджет'!$A$1:$M$221</definedName>
    <definedName name="_xlnm.Print_Area" localSheetId="1">'Лист1'!$A$1:$AA$46</definedName>
  </definedNames>
  <calcPr fullCalcOnLoad="1" fullPrecision="0"/>
</workbook>
</file>

<file path=xl/sharedStrings.xml><?xml version="1.0" encoding="utf-8"?>
<sst xmlns="http://schemas.openxmlformats.org/spreadsheetml/2006/main" count="1091" uniqueCount="203">
  <si>
    <t xml:space="preserve">Наименование дохода </t>
  </si>
  <si>
    <t>Код бюджетной классификации</t>
  </si>
  <si>
    <t>Всего, тыс.руб.</t>
  </si>
  <si>
    <t>ДОХОДЫ</t>
  </si>
  <si>
    <t xml:space="preserve">в т.ч. </t>
  </si>
  <si>
    <t>I</t>
  </si>
  <si>
    <t>II</t>
  </si>
  <si>
    <t>III</t>
  </si>
  <si>
    <t>IV</t>
  </si>
  <si>
    <t>№ п/п</t>
  </si>
  <si>
    <t>1.</t>
  </si>
  <si>
    <t>НАЛОГИ НА ПРИБЫЛЬ, ДОХОДЫ</t>
  </si>
  <si>
    <t>1.1.</t>
  </si>
  <si>
    <t>Налог на доходы физических лиц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</si>
  <si>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</si>
  <si>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</si>
  <si>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</si>
  <si>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</si>
  <si>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</si>
  <si>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</si>
  <si>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000</t>
  </si>
  <si>
    <t>00</t>
  </si>
  <si>
    <t>0000</t>
  </si>
  <si>
    <t>01</t>
  </si>
  <si>
    <t>02</t>
  </si>
  <si>
    <t>020</t>
  </si>
  <si>
    <t>2.</t>
  </si>
  <si>
    <t>2.1.</t>
  </si>
  <si>
    <t>НАЛОГИ НА ИМУЩЕСТВО</t>
  </si>
  <si>
    <t>Налог на имущество физических лиц</t>
  </si>
  <si>
    <t>06</t>
  </si>
  <si>
    <t>030</t>
  </si>
  <si>
    <t>10</t>
  </si>
  <si>
    <t>Земельный налог</t>
  </si>
  <si>
    <t>3.</t>
  </si>
  <si>
    <t>ДОХОДЫ ОТ ИСПОЛЬЗОВАНИЯ ИМУЩЕСТВА, НАХОДЯЩЕГОСЯ В ГОСУДАРСТВЕННОЙ И МУНИЦИПАЛЬНОЙ СОБСТВЕННОСТИ</t>
  </si>
  <si>
    <t>3.1.</t>
  </si>
  <si>
    <t>05</t>
  </si>
  <si>
    <t>120</t>
  </si>
  <si>
    <t>035</t>
  </si>
  <si>
    <t>II.</t>
  </si>
  <si>
    <t>I.</t>
  </si>
  <si>
    <t>БЕЗВОЗМЕЗДНЫЕ ПОСТУПЛЕНИЯ</t>
  </si>
  <si>
    <t>БЕЗВОЗМЕЗДНЫЕ ПОСТУПЛЕНИЯ ОТ ДРУГИХ БЮДЖЕТОМ БЮДЖЕТНОЙ СИСТЕМЫ РОССИЙСКОЙ ФЕДЕРАЦИИ</t>
  </si>
  <si>
    <t>010</t>
  </si>
  <si>
    <t>1.2.</t>
  </si>
  <si>
    <t>1.3.</t>
  </si>
  <si>
    <t>Субсидии от других бюджетов бюджетной системы Российской Федерации</t>
  </si>
  <si>
    <t>Прочие субсидии</t>
  </si>
  <si>
    <t>Прочие субсидии, зачисляемые в бюджеты поселений</t>
  </si>
  <si>
    <t>в том числе</t>
  </si>
  <si>
    <t>Субсидии на долевое финансирование программ по оплате услуг муниципальных организаций, муниципальных мероприятий, а также по объектам социального назначения, являющимися собственностью муниципальных образований, включённым в республиканские целевые программы</t>
  </si>
  <si>
    <t>из них:</t>
  </si>
  <si>
    <t>программа "Здоровый образ жизни" на период 2005-2007 годов и до 2010 года</t>
  </si>
  <si>
    <t>III.</t>
  </si>
  <si>
    <t>ДОХОДЫ ОТ ПРЕДПРИНИМАТЕЛЬСКОЙ И ИНОЙ ПРИНОСЯЩЕЙ ДОХОД ДЕЯТЕЛЬНОСТИ</t>
  </si>
  <si>
    <t>РЫНОЧНЫЕ ПРОДАЖИ ТОВАРОВ И УСЛУГ</t>
  </si>
  <si>
    <t>Доходы от продажи услуг</t>
  </si>
  <si>
    <t>130</t>
  </si>
  <si>
    <t>050</t>
  </si>
  <si>
    <t>03</t>
  </si>
  <si>
    <t>Глава поселения</t>
  </si>
  <si>
    <t>А.Н.Моисеенко</t>
  </si>
  <si>
    <t>Ведущий специалист</t>
  </si>
  <si>
    <t>И.В.Рулёва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</si>
  <si>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</si>
  <si>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</si>
  <si>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</si>
  <si>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301</t>
  </si>
  <si>
    <t>4.1.</t>
  </si>
  <si>
    <t>ВСЕГО ДОХОДОВ:</t>
  </si>
  <si>
    <t>Пяозерского городского поселения</t>
  </si>
  <si>
    <t>Экон. классиф.</t>
  </si>
  <si>
    <t xml:space="preserve">ОБЪЁМ поступлений доходов бюджета Пяозерского городского поселения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</si>
  <si>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</si>
  <si>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</si>
  <si>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</si>
  <si>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</si>
  <si>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</si>
  <si>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001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</si>
  <si>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</si>
  <si>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учёта на территориях, где отсутствуют военные комиссариаты</t>
  </si>
  <si>
    <t>015</t>
  </si>
  <si>
    <t>Доходы от продажи услуг, оказываемых учреждениями, находящимися в ведении органов местного самоуправления поселений</t>
  </si>
  <si>
    <t>Главный администратор</t>
  </si>
  <si>
    <t>022</t>
  </si>
  <si>
    <t>304</t>
  </si>
  <si>
    <t>Субсидии на финансовое обеспечение дополнительных расходов, связанных с выплатой ежемесячной денежной доплаты работникам учреждений культуры</t>
  </si>
  <si>
    <t>Субсидии на ремонт и реконструкцию автомобильных дорог общего пользования</t>
  </si>
  <si>
    <t>Субсидии на социальную поддержку специалистов муниципальных учреждений, работающих и проживающих за пределами городов</t>
  </si>
  <si>
    <t>1.4.</t>
  </si>
  <si>
    <t>Иные межбюджетные трансферты</t>
  </si>
  <si>
    <t>04</t>
  </si>
  <si>
    <t>013</t>
  </si>
  <si>
    <t>Налог на доходы физических лиц с доходов, облагаемых по налоговой ставке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</si>
  <si>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ДОХОДЫ ОТ ОКАЗАНИЯ ПЛАТНЫХ УСЛУГ И КОМПЕНСАЦИИ ЗАТРАТ ГОСУДАРСТВА</t>
  </si>
  <si>
    <t>430</t>
  </si>
  <si>
    <t>5.1.</t>
  </si>
  <si>
    <t>Доходы от оказания услуг и компенсации затрат государства</t>
  </si>
  <si>
    <t>995</t>
  </si>
  <si>
    <t>Налог на доходы физических лиц с доходов, источником которыхявляется налоговый агент, за исключением доходов, в отношении которых исчисление и уплата налога осуществляется в соответствии со статьями 227, 227 и 228 Налогового кодекса Российской Федерации</t>
  </si>
  <si>
    <t>ГОСУДАРСТВЕННАЯ ПОШЛИНА</t>
  </si>
  <si>
    <t>08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</si>
  <si>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</si>
  <si>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</si>
  <si>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</si>
  <si>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1000</t>
  </si>
  <si>
    <t>6.1.</t>
  </si>
  <si>
    <t>Субсидии бюджетам на строительство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</si>
  <si>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041</t>
  </si>
  <si>
    <t>Субсидии бюджетам поселений на строительство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</si>
  <si>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Межбюджетгные трансферты, передаваемые бюджетам поселений на комплектование книжных фондов библиотек муниципальных образований</t>
  </si>
  <si>
    <t>025</t>
  </si>
  <si>
    <t>Субвенции местным бюджетам на выполнение передаваемых полномочий субъектов Российской Федерации</t>
  </si>
  <si>
    <t>024</t>
  </si>
  <si>
    <t>январь</t>
  </si>
  <si>
    <t>февраль</t>
  </si>
  <si>
    <t>март</t>
  </si>
  <si>
    <t>I квартал</t>
  </si>
  <si>
    <t>апрель</t>
  </si>
  <si>
    <t>май</t>
  </si>
  <si>
    <t>июнь</t>
  </si>
  <si>
    <t>II квартал</t>
  </si>
  <si>
    <t>июль</t>
  </si>
  <si>
    <t>август</t>
  </si>
  <si>
    <t>сентябрь</t>
  </si>
  <si>
    <t>III квартал</t>
  </si>
  <si>
    <t>октябрь</t>
  </si>
  <si>
    <t>ноябрь</t>
  </si>
  <si>
    <t>декабрь</t>
  </si>
  <si>
    <t>IV квартал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</si>
  <si>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</si>
  <si>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</si>
  <si>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1.5.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</si>
  <si>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</si>
  <si>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поселений на комплектование книжных фондов библиотек муниципальных образований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</si>
  <si>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</si>
  <si>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</si>
  <si>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7.1.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</si>
  <si>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</si>
  <si>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040</t>
  </si>
  <si>
    <t xml:space="preserve">НАЛОГИ НА ТОВАРЫ (РАБОТЫ, УСЛУГИ), РЕАЛИЗУЕМЫЕ НА ТЕРРИТОРИИ РОССИЙСКОЙ ФЕДЕРАЦИИ </t>
  </si>
  <si>
    <t xml:space="preserve">Акцизы по подакцизным товарам (продукции), производимым на территории Российской Федерации </t>
  </si>
  <si>
    <t>3.2.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</si>
  <si>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</si>
  <si>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</si>
  <si>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</si>
  <si>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</si>
  <si>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РОСПИСЬ ДОХОДОВ БЮДЖЕТА ПЯОЗЕРСКОГО ГОРОДСКОГО ПОСЕЛЕНИЯ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</si>
  <si>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</si>
  <si>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6.2.</t>
  </si>
  <si>
    <t>Доходы от реализации имущества, находящегося в государственной и муниципальной собственности (за исключением имущества бюджетных и автономных учреждений, а также имущества государственных и муниципальных унитарных предприятий, в том числе казенных)</t>
  </si>
  <si>
    <t>053</t>
  </si>
  <si>
    <t>О бюджете Пяозерского городского поселения на 2015г.</t>
  </si>
  <si>
    <t>033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</si>
  <si>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</si>
  <si>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организаций</t>
  </si>
  <si>
    <t>043</t>
  </si>
  <si>
    <t>Земельный налог с физических лиц, обладающих земельным участком, расположенным в границах городских поселений</t>
  </si>
  <si>
    <t>Земельный налог с физических лиц</t>
  </si>
  <si>
    <t xml:space="preserve">Налог на имущество физических лиц, взимаемый по ставкам применяемым к объектам налогообложения расположенным в границах городсих поселений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</si>
  <si>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</si>
  <si>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автономных учреждений)</t>
  </si>
  <si>
    <t xml:space="preserve">Прочие доходы от оказания платных услуг (работ) получателями средств бюджетов городских поселений 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</si>
  <si>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</si>
  <si>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</si>
  <si>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</si>
  <si>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Дотации бюджетам городских поселений на выравнивание бюджетной обеспеченности</t>
  </si>
  <si>
    <t>Прочие субсидии, зачисляемые в бюджеты городских поселений</t>
  </si>
  <si>
    <t>Субвенции бюджетам городских поселений на осуществление первичного воинского учёта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</si>
  <si>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</si>
  <si>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07</t>
  </si>
  <si>
    <t>ПРОЧИЕ БЕЗВОЗМЕЗДНЫЕ ПОСТУПЛЕНИЯ</t>
  </si>
  <si>
    <t>Прочие безвозмездные поступления в бюджеты городских поселений</t>
  </si>
  <si>
    <t>2016 год</t>
  </si>
  <si>
    <t>Прочие межбюджетные трансферты, передаваемые бюджетам городских поселений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</si>
  <si>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</si>
  <si>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</si>
  <si>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</si>
  <si>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Приложение 1</t>
  </si>
  <si>
    <t>Субсидии бюджетам бюджетной системы Российской Федерации (межбюджетные субсидии)</t>
  </si>
  <si>
    <t>Прочие субсидии бюджетам городских поселений</t>
  </si>
  <si>
    <t>Субсидии бюджетам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</si>
  <si>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Субсидии бюджетам городских поселений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</si>
  <si>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</si>
  <si>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оказания платных услуг (работ)</t>
  </si>
  <si>
    <t>Прочие доходы от оказания платных услуг (работ) получателями средств бюджетов городских поселений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</si>
  <si>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</si>
  <si>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</si>
  <si>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</si>
  <si>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</si>
  <si>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</si>
  <si>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</si>
  <si>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в 2019 году.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</si>
  <si>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</si>
  <si>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</si>
  <si>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Межбюджетные трансферты, передаваемые бюджетам городских поселений за достижение показателей деятельности органов исполнительной власти субъектов Российской Федерации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</si>
  <si>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</si>
  <si>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</si>
  <si>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</si>
  <si>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к решению XVII сессии 4  cозыва Совета</t>
  </si>
  <si>
    <t>от  04 июня  2020года</t>
  </si>
  <si>
    <t>№ 62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</si>
</sst>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0.000"/>
    <numFmt numFmtId="187" formatCode="0.0000"/>
    <numFmt numFmtId="188" formatCode="#,##0.000"/>
  </numFmts>
  <fonts count="46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sz val="8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>
        <color indexed="8"/>
      </top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/>
    </xf>
    <xf numFmtId="1" fontId="4" fillId="0" borderId="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vertical="top" wrapText="1"/>
    </xf>
    <xf numFmtId="0" fontId="1" fillId="0" borderId="27" xfId="0" applyFont="1" applyBorder="1" applyAlignment="1">
      <alignment horizontal="center" vertical="center"/>
    </xf>
    <xf numFmtId="1" fontId="1" fillId="0" borderId="28" xfId="0" applyNumberFormat="1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1" fontId="1" fillId="0" borderId="31" xfId="0" applyNumberFormat="1" applyFont="1" applyBorder="1" applyAlignment="1">
      <alignment horizontal="center" vertical="center"/>
    </xf>
    <xf numFmtId="1" fontId="1" fillId="0" borderId="33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1" fontId="1" fillId="0" borderId="34" xfId="0" applyNumberFormat="1" applyFont="1" applyBorder="1" applyAlignment="1">
      <alignment horizontal="center" vertical="center"/>
    </xf>
    <xf numFmtId="1" fontId="1" fillId="0" borderId="35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vertical="top" wrapText="1"/>
    </xf>
    <xf numFmtId="180" fontId="1" fillId="0" borderId="24" xfId="0" applyNumberFormat="1" applyFont="1" applyBorder="1" applyAlignment="1">
      <alignment horizontal="center" vertical="center"/>
    </xf>
    <xf numFmtId="180" fontId="1" fillId="0" borderId="34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1" fontId="1" fillId="0" borderId="39" xfId="0" applyNumberFormat="1" applyFont="1" applyBorder="1" applyAlignment="1">
      <alignment horizontal="center" vertical="center"/>
    </xf>
    <xf numFmtId="1" fontId="1" fillId="0" borderId="38" xfId="0" applyNumberFormat="1" applyFont="1" applyBorder="1" applyAlignment="1">
      <alignment horizontal="center" vertical="center"/>
    </xf>
    <xf numFmtId="1" fontId="1" fillId="0" borderId="37" xfId="0" applyNumberFormat="1" applyFont="1" applyBorder="1" applyAlignment="1">
      <alignment horizontal="center" vertical="center"/>
    </xf>
    <xf numFmtId="1" fontId="1" fillId="0" borderId="4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180" fontId="1" fillId="0" borderId="28" xfId="0" applyNumberFormat="1" applyFont="1" applyBorder="1" applyAlignment="1">
      <alignment horizontal="center" vertical="top"/>
    </xf>
    <xf numFmtId="1" fontId="1" fillId="0" borderId="27" xfId="0" applyNumberFormat="1" applyFont="1" applyBorder="1" applyAlignment="1">
      <alignment horizontal="center" vertical="top"/>
    </xf>
    <xf numFmtId="1" fontId="1" fillId="0" borderId="29" xfId="0" applyNumberFormat="1" applyFont="1" applyBorder="1" applyAlignment="1">
      <alignment horizontal="center" vertical="top"/>
    </xf>
    <xf numFmtId="180" fontId="1" fillId="0" borderId="28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top"/>
    </xf>
    <xf numFmtId="0" fontId="1" fillId="0" borderId="41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2" fontId="1" fillId="0" borderId="28" xfId="0" applyNumberFormat="1" applyFont="1" applyBorder="1" applyAlignment="1">
      <alignment horizontal="center" vertical="center"/>
    </xf>
    <xf numFmtId="2" fontId="1" fillId="0" borderId="32" xfId="0" applyNumberFormat="1" applyFont="1" applyBorder="1" applyAlignment="1">
      <alignment horizontal="center" vertical="center"/>
    </xf>
    <xf numFmtId="2" fontId="1" fillId="0" borderId="42" xfId="0" applyNumberFormat="1" applyFont="1" applyBorder="1" applyAlignment="1">
      <alignment horizontal="center" vertical="center"/>
    </xf>
    <xf numFmtId="1" fontId="1" fillId="0" borderId="43" xfId="0" applyNumberFormat="1" applyFont="1" applyBorder="1" applyAlignment="1">
      <alignment horizontal="center" vertical="center"/>
    </xf>
    <xf numFmtId="1" fontId="1" fillId="0" borderId="44" xfId="0" applyNumberFormat="1" applyFont="1" applyBorder="1" applyAlignment="1">
      <alignment horizontal="center" vertical="center"/>
    </xf>
    <xf numFmtId="1" fontId="1" fillId="0" borderId="45" xfId="0" applyNumberFormat="1" applyFont="1" applyBorder="1" applyAlignment="1">
      <alignment horizontal="center" vertical="center"/>
    </xf>
    <xf numFmtId="1" fontId="1" fillId="0" borderId="42" xfId="0" applyNumberFormat="1" applyFont="1" applyBorder="1" applyAlignment="1">
      <alignment horizontal="center" vertical="center"/>
    </xf>
    <xf numFmtId="1" fontId="1" fillId="0" borderId="46" xfId="0" applyNumberFormat="1" applyFont="1" applyBorder="1" applyAlignment="1">
      <alignment horizontal="center" vertic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 vertical="center"/>
    </xf>
    <xf numFmtId="1" fontId="1" fillId="0" borderId="49" xfId="0" applyNumberFormat="1" applyFont="1" applyBorder="1" applyAlignment="1">
      <alignment horizontal="center" vertical="center"/>
    </xf>
    <xf numFmtId="1" fontId="1" fillId="0" borderId="50" xfId="0" applyNumberFormat="1" applyFont="1" applyBorder="1" applyAlignment="1">
      <alignment horizontal="center" vertical="center"/>
    </xf>
    <xf numFmtId="1" fontId="1" fillId="0" borderId="51" xfId="0" applyNumberFormat="1" applyFont="1" applyBorder="1" applyAlignment="1">
      <alignment horizontal="center" vertical="center"/>
    </xf>
    <xf numFmtId="1" fontId="1" fillId="0" borderId="52" xfId="0" applyNumberFormat="1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/>
    </xf>
    <xf numFmtId="0" fontId="1" fillId="0" borderId="54" xfId="0" applyFont="1" applyBorder="1" applyAlignment="1">
      <alignment horizontal="center" vertical="top" wrapText="1"/>
    </xf>
    <xf numFmtId="0" fontId="1" fillId="0" borderId="55" xfId="0" applyFont="1" applyBorder="1" applyAlignment="1">
      <alignment horizontal="center" vertical="center" wrapText="1"/>
    </xf>
    <xf numFmtId="2" fontId="4" fillId="0" borderId="32" xfId="0" applyNumberFormat="1" applyFont="1" applyBorder="1" applyAlignment="1">
      <alignment horizontal="center" vertical="center"/>
    </xf>
    <xf numFmtId="1" fontId="4" fillId="0" borderId="31" xfId="0" applyNumberFormat="1" applyFont="1" applyBorder="1" applyAlignment="1">
      <alignment horizontal="center" vertical="center"/>
    </xf>
    <xf numFmtId="1" fontId="4" fillId="0" borderId="44" xfId="0" applyNumberFormat="1" applyFont="1" applyBorder="1" applyAlignment="1">
      <alignment horizontal="center" vertical="center"/>
    </xf>
    <xf numFmtId="1" fontId="4" fillId="0" borderId="32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top"/>
    </xf>
    <xf numFmtId="1" fontId="1" fillId="0" borderId="41" xfId="0" applyNumberFormat="1" applyFont="1" applyBorder="1" applyAlignment="1">
      <alignment horizontal="center" vertical="center"/>
    </xf>
    <xf numFmtId="1" fontId="1" fillId="0" borderId="56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180" fontId="1" fillId="0" borderId="32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/>
    </xf>
    <xf numFmtId="0" fontId="1" fillId="0" borderId="57" xfId="0" applyFont="1" applyBorder="1" applyAlignment="1">
      <alignment horizontal="center" vertical="top" wrapText="1"/>
    </xf>
    <xf numFmtId="0" fontId="1" fillId="0" borderId="37" xfId="0" applyFont="1" applyBorder="1" applyAlignment="1">
      <alignment/>
    </xf>
    <xf numFmtId="0" fontId="1" fillId="0" borderId="31" xfId="0" applyFont="1" applyBorder="1" applyAlignment="1">
      <alignment wrapText="1"/>
    </xf>
    <xf numFmtId="1" fontId="1" fillId="33" borderId="32" xfId="0" applyNumberFormat="1" applyFont="1" applyFill="1" applyBorder="1" applyAlignment="1">
      <alignment horizontal="center" vertical="center"/>
    </xf>
    <xf numFmtId="0" fontId="1" fillId="0" borderId="37" xfId="0" applyFont="1" applyBorder="1" applyAlignment="1">
      <alignment wrapText="1"/>
    </xf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1" fontId="1" fillId="34" borderId="28" xfId="0" applyNumberFormat="1" applyFont="1" applyFill="1" applyBorder="1" applyAlignment="1">
      <alignment horizontal="center" vertical="center"/>
    </xf>
    <xf numFmtId="1" fontId="1" fillId="34" borderId="32" xfId="0" applyNumberFormat="1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27" xfId="0" applyFont="1" applyBorder="1" applyAlignment="1">
      <alignment wrapText="1"/>
    </xf>
    <xf numFmtId="1" fontId="1" fillId="0" borderId="61" xfId="0" applyNumberFormat="1" applyFont="1" applyBorder="1" applyAlignment="1">
      <alignment horizontal="center" vertical="center"/>
    </xf>
    <xf numFmtId="1" fontId="1" fillId="0" borderId="62" xfId="0" applyNumberFormat="1" applyFont="1" applyBorder="1" applyAlignment="1">
      <alignment horizontal="center" vertical="center"/>
    </xf>
    <xf numFmtId="1" fontId="45" fillId="0" borderId="43" xfId="0" applyNumberFormat="1" applyFont="1" applyBorder="1" applyAlignment="1">
      <alignment horizontal="center" vertical="center"/>
    </xf>
    <xf numFmtId="1" fontId="45" fillId="0" borderId="28" xfId="0" applyNumberFormat="1" applyFont="1" applyBorder="1" applyAlignment="1">
      <alignment horizontal="center" vertical="center"/>
    </xf>
    <xf numFmtId="1" fontId="45" fillId="0" borderId="34" xfId="0" applyNumberFormat="1" applyFont="1" applyBorder="1" applyAlignment="1">
      <alignment horizontal="center" vertical="center"/>
    </xf>
    <xf numFmtId="1" fontId="45" fillId="0" borderId="27" xfId="0" applyNumberFormat="1" applyFont="1" applyBorder="1" applyAlignment="1">
      <alignment horizontal="center" vertical="center"/>
    </xf>
    <xf numFmtId="0" fontId="45" fillId="0" borderId="0" xfId="0" applyFont="1" applyAlignment="1">
      <alignment/>
    </xf>
    <xf numFmtId="1" fontId="45" fillId="0" borderId="44" xfId="0" applyNumberFormat="1" applyFont="1" applyBorder="1" applyAlignment="1">
      <alignment horizontal="center" vertical="center"/>
    </xf>
    <xf numFmtId="1" fontId="45" fillId="0" borderId="32" xfId="0" applyNumberFormat="1" applyFont="1" applyBorder="1" applyAlignment="1">
      <alignment horizontal="center" vertical="center"/>
    </xf>
    <xf numFmtId="1" fontId="45" fillId="0" borderId="0" xfId="0" applyNumberFormat="1" applyFont="1" applyBorder="1" applyAlignment="1">
      <alignment horizontal="center" vertical="center"/>
    </xf>
    <xf numFmtId="1" fontId="45" fillId="0" borderId="31" xfId="0" applyNumberFormat="1" applyFont="1" applyBorder="1" applyAlignment="1">
      <alignment horizontal="center" vertical="center"/>
    </xf>
    <xf numFmtId="1" fontId="45" fillId="0" borderId="46" xfId="0" applyNumberFormat="1" applyFont="1" applyBorder="1" applyAlignment="1">
      <alignment horizontal="center" vertical="center"/>
    </xf>
    <xf numFmtId="1" fontId="45" fillId="0" borderId="42" xfId="0" applyNumberFormat="1" applyFont="1" applyBorder="1" applyAlignment="1">
      <alignment horizontal="center" vertical="center"/>
    </xf>
    <xf numFmtId="1" fontId="45" fillId="0" borderId="38" xfId="0" applyNumberFormat="1" applyFont="1" applyBorder="1" applyAlignment="1">
      <alignment horizontal="center" vertical="center"/>
    </xf>
    <xf numFmtId="1" fontId="45" fillId="0" borderId="37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vertical="top" wrapText="1"/>
    </xf>
    <xf numFmtId="0" fontId="1" fillId="0" borderId="42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180" fontId="1" fillId="0" borderId="24" xfId="0" applyNumberFormat="1" applyFont="1" applyBorder="1" applyAlignment="1">
      <alignment horizontal="center" vertical="top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180" fontId="1" fillId="0" borderId="71" xfId="0" applyNumberFormat="1" applyFont="1" applyBorder="1" applyAlignment="1">
      <alignment horizontal="center" vertical="center"/>
    </xf>
    <xf numFmtId="180" fontId="1" fillId="0" borderId="72" xfId="0" applyNumberFormat="1" applyFont="1" applyBorder="1" applyAlignment="1">
      <alignment horizontal="center" vertical="top"/>
    </xf>
    <xf numFmtId="180" fontId="1" fillId="0" borderId="72" xfId="0" applyNumberFormat="1" applyFont="1" applyBorder="1" applyAlignment="1">
      <alignment horizontal="center" vertical="center"/>
    </xf>
    <xf numFmtId="1" fontId="1" fillId="0" borderId="73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top"/>
    </xf>
    <xf numFmtId="1" fontId="1" fillId="0" borderId="72" xfId="0" applyNumberFormat="1" applyFont="1" applyBorder="1" applyAlignment="1">
      <alignment horizontal="center" vertical="top"/>
    </xf>
    <xf numFmtId="180" fontId="1" fillId="0" borderId="42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1" fontId="1" fillId="0" borderId="72" xfId="0" applyNumberFormat="1" applyFont="1" applyBorder="1" applyAlignment="1">
      <alignment horizontal="center" vertical="center"/>
    </xf>
    <xf numFmtId="0" fontId="1" fillId="0" borderId="74" xfId="0" applyFont="1" applyBorder="1" applyAlignment="1">
      <alignment horizontal="center"/>
    </xf>
    <xf numFmtId="1" fontId="1" fillId="0" borderId="75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top"/>
    </xf>
    <xf numFmtId="180" fontId="1" fillId="0" borderId="71" xfId="0" applyNumberFormat="1" applyFont="1" applyBorder="1" applyAlignment="1">
      <alignment horizontal="center" vertical="top"/>
    </xf>
    <xf numFmtId="180" fontId="1" fillId="0" borderId="10" xfId="0" applyNumberFormat="1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45" xfId="0" applyNumberFormat="1" applyFont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 vertical="center"/>
    </xf>
    <xf numFmtId="0" fontId="1" fillId="0" borderId="78" xfId="0" applyFont="1" applyBorder="1" applyAlignment="1">
      <alignment horizontal="center"/>
    </xf>
    <xf numFmtId="0" fontId="1" fillId="0" borderId="79" xfId="0" applyFont="1" applyBorder="1" applyAlignment="1">
      <alignment horizontal="center"/>
    </xf>
    <xf numFmtId="1" fontId="1" fillId="33" borderId="72" xfId="0" applyNumberFormat="1" applyFont="1" applyFill="1" applyBorder="1" applyAlignment="1">
      <alignment horizontal="center" vertical="center"/>
    </xf>
    <xf numFmtId="0" fontId="1" fillId="0" borderId="80" xfId="0" applyFont="1" applyBorder="1" applyAlignment="1">
      <alignment horizontal="center"/>
    </xf>
    <xf numFmtId="0" fontId="45" fillId="0" borderId="80" xfId="0" applyFont="1" applyBorder="1" applyAlignment="1">
      <alignment horizontal="center"/>
    </xf>
    <xf numFmtId="0" fontId="45" fillId="0" borderId="79" xfId="0" applyFont="1" applyBorder="1" applyAlignment="1">
      <alignment horizontal="center"/>
    </xf>
    <xf numFmtId="0" fontId="45" fillId="0" borderId="78" xfId="0" applyFont="1" applyBorder="1" applyAlignment="1">
      <alignment horizontal="center"/>
    </xf>
    <xf numFmtId="1" fontId="1" fillId="0" borderId="8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1" fillId="0" borderId="82" xfId="0" applyFont="1" applyBorder="1" applyAlignment="1">
      <alignment vertical="top" wrapText="1"/>
    </xf>
    <xf numFmtId="0" fontId="1" fillId="0" borderId="31" xfId="0" applyFont="1" applyBorder="1" applyAlignment="1">
      <alignment/>
    </xf>
    <xf numFmtId="0" fontId="1" fillId="0" borderId="83" xfId="0" applyFont="1" applyBorder="1" applyAlignment="1">
      <alignment horizontal="center"/>
    </xf>
    <xf numFmtId="0" fontId="1" fillId="0" borderId="84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1" fillId="0" borderId="85" xfId="0" applyFont="1" applyBorder="1" applyAlignment="1">
      <alignment vertical="top" wrapText="1"/>
    </xf>
    <xf numFmtId="0" fontId="1" fillId="0" borderId="86" xfId="0" applyFont="1" applyBorder="1" applyAlignment="1">
      <alignment horizontal="center" vertical="top"/>
    </xf>
    <xf numFmtId="0" fontId="1" fillId="0" borderId="87" xfId="0" applyFont="1" applyBorder="1" applyAlignment="1">
      <alignment horizontal="center" vertical="top"/>
    </xf>
    <xf numFmtId="0" fontId="1" fillId="0" borderId="88" xfId="0" applyFont="1" applyBorder="1" applyAlignment="1">
      <alignment vertical="top" wrapText="1"/>
    </xf>
    <xf numFmtId="2" fontId="1" fillId="0" borderId="75" xfId="0" applyNumberFormat="1" applyFont="1" applyBorder="1" applyAlignment="1">
      <alignment horizontal="center" vertical="center"/>
    </xf>
    <xf numFmtId="0" fontId="1" fillId="0" borderId="89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center"/>
    </xf>
    <xf numFmtId="0" fontId="1" fillId="0" borderId="92" xfId="0" applyFont="1" applyBorder="1" applyAlignment="1">
      <alignment horizontal="center" vertical="center"/>
    </xf>
    <xf numFmtId="0" fontId="1" fillId="0" borderId="93" xfId="0" applyFont="1" applyBorder="1" applyAlignment="1">
      <alignment horizontal="center" vertical="center"/>
    </xf>
    <xf numFmtId="0" fontId="1" fillId="0" borderId="27" xfId="0" applyFont="1" applyBorder="1" applyAlignment="1" quotePrefix="1">
      <alignment horizontal="center" vertical="center"/>
    </xf>
    <xf numFmtId="0" fontId="1" fillId="0" borderId="94" xfId="0" applyFont="1" applyBorder="1" applyAlignment="1">
      <alignment horizontal="center" vertical="center"/>
    </xf>
    <xf numFmtId="186" fontId="1" fillId="0" borderId="32" xfId="0" applyNumberFormat="1" applyFont="1" applyBorder="1" applyAlignment="1">
      <alignment horizontal="center" vertical="center"/>
    </xf>
    <xf numFmtId="1" fontId="1" fillId="0" borderId="95" xfId="0" applyNumberFormat="1" applyFont="1" applyBorder="1" applyAlignment="1">
      <alignment horizontal="center" vertical="center"/>
    </xf>
    <xf numFmtId="0" fontId="1" fillId="0" borderId="96" xfId="0" applyFont="1" applyBorder="1" applyAlignment="1">
      <alignment horizontal="center"/>
    </xf>
    <xf numFmtId="0" fontId="1" fillId="0" borderId="97" xfId="0" applyFont="1" applyBorder="1" applyAlignment="1">
      <alignment horizontal="center" vertical="center"/>
    </xf>
    <xf numFmtId="0" fontId="1" fillId="0" borderId="98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180" fontId="1" fillId="0" borderId="75" xfId="0" applyNumberFormat="1" applyFont="1" applyBorder="1" applyAlignment="1">
      <alignment horizontal="center" vertical="center"/>
    </xf>
    <xf numFmtId="185" fontId="1" fillId="0" borderId="72" xfId="0" applyNumberFormat="1" applyFont="1" applyBorder="1" applyAlignment="1">
      <alignment horizontal="center" vertical="center"/>
    </xf>
    <xf numFmtId="0" fontId="1" fillId="0" borderId="34" xfId="0" applyFont="1" applyBorder="1" applyAlignment="1" quotePrefix="1">
      <alignment horizontal="center" vertical="center"/>
    </xf>
    <xf numFmtId="0" fontId="45" fillId="0" borderId="99" xfId="0" applyFont="1" applyBorder="1" applyAlignment="1">
      <alignment horizontal="center"/>
    </xf>
    <xf numFmtId="1" fontId="45" fillId="0" borderId="100" xfId="0" applyNumberFormat="1" applyFont="1" applyBorder="1" applyAlignment="1">
      <alignment horizontal="center" vertical="center"/>
    </xf>
    <xf numFmtId="1" fontId="45" fillId="0" borderId="63" xfId="0" applyNumberFormat="1" applyFont="1" applyBorder="1" applyAlignment="1">
      <alignment horizontal="center" vertical="center"/>
    </xf>
    <xf numFmtId="1" fontId="45" fillId="0" borderId="64" xfId="0" applyNumberFormat="1" applyFont="1" applyBorder="1" applyAlignment="1">
      <alignment horizontal="center" vertical="center"/>
    </xf>
    <xf numFmtId="1" fontId="45" fillId="0" borderId="101" xfId="0" applyNumberFormat="1" applyFont="1" applyBorder="1" applyAlignment="1">
      <alignment horizontal="center" vertical="center"/>
    </xf>
    <xf numFmtId="0" fontId="1" fillId="0" borderId="102" xfId="0" applyFont="1" applyBorder="1" applyAlignment="1">
      <alignment horizontal="center"/>
    </xf>
    <xf numFmtId="1" fontId="1" fillId="0" borderId="100" xfId="0" applyNumberFormat="1" applyFont="1" applyBorder="1" applyAlignment="1">
      <alignment horizontal="center" vertical="center"/>
    </xf>
    <xf numFmtId="1" fontId="1" fillId="0" borderId="63" xfId="0" applyNumberFormat="1" applyFont="1" applyBorder="1" applyAlignment="1">
      <alignment horizontal="center" vertical="center"/>
    </xf>
    <xf numFmtId="1" fontId="1" fillId="0" borderId="64" xfId="0" applyNumberFormat="1" applyFont="1" applyBorder="1" applyAlignment="1">
      <alignment horizontal="center" vertical="center"/>
    </xf>
    <xf numFmtId="1" fontId="1" fillId="0" borderId="101" xfId="0" applyNumberFormat="1" applyFont="1" applyBorder="1" applyAlignment="1">
      <alignment horizontal="center" vertical="center"/>
    </xf>
    <xf numFmtId="0" fontId="1" fillId="0" borderId="103" xfId="0" applyFont="1" applyBorder="1" applyAlignment="1">
      <alignment horizontal="center"/>
    </xf>
    <xf numFmtId="0" fontId="1" fillId="0" borderId="88" xfId="52" applyNumberFormat="1" applyFont="1" applyFill="1" applyBorder="1" applyAlignment="1" applyProtection="1">
      <alignment wrapText="1"/>
      <protection hidden="1"/>
    </xf>
    <xf numFmtId="0" fontId="1" fillId="0" borderId="104" xfId="0" applyFont="1" applyBorder="1" applyAlignment="1">
      <alignment horizontal="center"/>
    </xf>
    <xf numFmtId="0" fontId="1" fillId="0" borderId="105" xfId="0" applyFont="1" applyBorder="1" applyAlignment="1">
      <alignment wrapText="1"/>
    </xf>
    <xf numFmtId="1" fontId="1" fillId="0" borderId="106" xfId="0" applyNumberFormat="1" applyFont="1" applyBorder="1" applyAlignment="1">
      <alignment horizontal="center" vertical="center"/>
    </xf>
    <xf numFmtId="1" fontId="1" fillId="0" borderId="107" xfId="0" applyNumberFormat="1" applyFont="1" applyBorder="1" applyAlignment="1">
      <alignment horizontal="center" vertical="center"/>
    </xf>
    <xf numFmtId="1" fontId="1" fillId="0" borderId="105" xfId="0" applyNumberFormat="1" applyFont="1" applyBorder="1" applyAlignment="1">
      <alignment horizontal="center" vertical="center"/>
    </xf>
    <xf numFmtId="1" fontId="1" fillId="0" borderId="108" xfId="0" applyNumberFormat="1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top"/>
    </xf>
    <xf numFmtId="0" fontId="1" fillId="0" borderId="100" xfId="0" applyFont="1" applyBorder="1" applyAlignment="1">
      <alignment horizontal="center" vertical="top"/>
    </xf>
    <xf numFmtId="0" fontId="1" fillId="0" borderId="64" xfId="0" applyFont="1" applyBorder="1" applyAlignment="1">
      <alignment horizontal="center" vertical="top"/>
    </xf>
    <xf numFmtId="0" fontId="1" fillId="0" borderId="64" xfId="0" applyFont="1" applyBorder="1" applyAlignment="1" quotePrefix="1">
      <alignment horizontal="center" vertical="top"/>
    </xf>
    <xf numFmtId="1" fontId="1" fillId="0" borderId="109" xfId="0" applyNumberFormat="1" applyFont="1" applyBorder="1" applyAlignment="1">
      <alignment horizontal="center" vertical="center"/>
    </xf>
    <xf numFmtId="180" fontId="1" fillId="0" borderId="110" xfId="0" applyNumberFormat="1" applyFont="1" applyBorder="1" applyAlignment="1">
      <alignment horizontal="center" vertical="top"/>
    </xf>
    <xf numFmtId="180" fontId="1" fillId="0" borderId="111" xfId="0" applyNumberFormat="1" applyFont="1" applyBorder="1" applyAlignment="1">
      <alignment horizontal="center" vertical="center"/>
    </xf>
    <xf numFmtId="1" fontId="1" fillId="0" borderId="112" xfId="0" applyNumberFormat="1" applyFont="1" applyBorder="1" applyAlignment="1">
      <alignment horizontal="center" vertical="center"/>
    </xf>
    <xf numFmtId="0" fontId="1" fillId="0" borderId="23" xfId="0" applyFont="1" applyBorder="1" applyAlignment="1" quotePrefix="1">
      <alignment horizontal="center" vertical="center"/>
    </xf>
    <xf numFmtId="0" fontId="1" fillId="0" borderId="64" xfId="0" applyFont="1" applyBorder="1" applyAlignment="1">
      <alignment vertical="top" wrapText="1"/>
    </xf>
    <xf numFmtId="0" fontId="1" fillId="0" borderId="82" xfId="0" applyFont="1" applyBorder="1" applyAlignment="1" quotePrefix="1">
      <alignment horizontal="center" vertical="center"/>
    </xf>
    <xf numFmtId="1" fontId="1" fillId="0" borderId="113" xfId="0" applyNumberFormat="1" applyFont="1" applyBorder="1" applyAlignment="1">
      <alignment horizontal="center" vertical="center"/>
    </xf>
    <xf numFmtId="0" fontId="1" fillId="0" borderId="106" xfId="0" applyFont="1" applyBorder="1" applyAlignment="1">
      <alignment horizontal="center" vertical="top"/>
    </xf>
    <xf numFmtId="0" fontId="1" fillId="0" borderId="105" xfId="0" applyFont="1" applyBorder="1" applyAlignment="1">
      <alignment horizontal="center" vertical="top"/>
    </xf>
    <xf numFmtId="0" fontId="1" fillId="0" borderId="105" xfId="0" applyFont="1" applyBorder="1" applyAlignment="1" quotePrefix="1">
      <alignment horizontal="center" vertical="top"/>
    </xf>
    <xf numFmtId="0" fontId="1" fillId="0" borderId="105" xfId="0" applyFont="1" applyBorder="1" applyAlignment="1">
      <alignment vertical="top" wrapText="1"/>
    </xf>
    <xf numFmtId="185" fontId="1" fillId="0" borderId="45" xfId="0" applyNumberFormat="1" applyFont="1" applyBorder="1" applyAlignment="1">
      <alignment horizontal="center" vertical="center"/>
    </xf>
    <xf numFmtId="185" fontId="1" fillId="0" borderId="10" xfId="0" applyNumberFormat="1" applyFont="1" applyBorder="1" applyAlignment="1">
      <alignment horizontal="center" vertical="center"/>
    </xf>
    <xf numFmtId="185" fontId="1" fillId="0" borderId="114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185" fontId="1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  <xf numFmtId="185" fontId="8" fillId="0" borderId="0" xfId="0" applyNumberFormat="1" applyFont="1" applyAlignment="1">
      <alignment horizontal="center" vertical="center"/>
    </xf>
    <xf numFmtId="49" fontId="1" fillId="0" borderId="64" xfId="0" applyNumberFormat="1" applyFont="1" applyBorder="1" applyAlignment="1">
      <alignment vertical="top" wrapText="1"/>
    </xf>
    <xf numFmtId="1" fontId="1" fillId="0" borderId="100" xfId="0" applyNumberFormat="1" applyFont="1" applyBorder="1" applyAlignment="1">
      <alignment horizontal="center" vertical="top"/>
    </xf>
    <xf numFmtId="0" fontId="1" fillId="0" borderId="109" xfId="0" applyFont="1" applyBorder="1" applyAlignment="1">
      <alignment horizontal="center" vertical="top"/>
    </xf>
    <xf numFmtId="0" fontId="1" fillId="0" borderId="107" xfId="0" applyFont="1" applyBorder="1" applyAlignment="1">
      <alignment horizontal="center" vertical="top"/>
    </xf>
    <xf numFmtId="180" fontId="1" fillId="0" borderId="75" xfId="0" applyNumberFormat="1" applyFont="1" applyBorder="1" applyAlignment="1">
      <alignment horizontal="center" vertical="top"/>
    </xf>
    <xf numFmtId="180" fontId="1" fillId="0" borderId="10" xfId="0" applyNumberFormat="1" applyFont="1" applyBorder="1" applyAlignment="1">
      <alignment horizontal="center" vertical="top"/>
    </xf>
    <xf numFmtId="0" fontId="1" fillId="0" borderId="104" xfId="0" applyFont="1" applyBorder="1" applyAlignment="1">
      <alignment horizontal="center" vertical="top"/>
    </xf>
    <xf numFmtId="180" fontId="1" fillId="0" borderId="111" xfId="0" applyNumberFormat="1" applyFont="1" applyBorder="1" applyAlignment="1">
      <alignment horizontal="center" vertical="top"/>
    </xf>
    <xf numFmtId="185" fontId="1" fillId="0" borderId="0" xfId="0" applyNumberFormat="1" applyFont="1" applyAlignment="1">
      <alignment horizontal="center" vertical="center"/>
    </xf>
    <xf numFmtId="180" fontId="1" fillId="0" borderId="8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80" fontId="1" fillId="0" borderId="0" xfId="0" applyNumberFormat="1" applyFont="1" applyAlignment="1">
      <alignment/>
    </xf>
    <xf numFmtId="0" fontId="1" fillId="0" borderId="27" xfId="0" applyFont="1" applyBorder="1" applyAlignment="1" quotePrefix="1">
      <alignment horizontal="center" vertical="top"/>
    </xf>
    <xf numFmtId="0" fontId="1" fillId="0" borderId="23" xfId="0" applyFont="1" applyBorder="1" applyAlignment="1" quotePrefix="1">
      <alignment horizontal="center" vertical="top"/>
    </xf>
    <xf numFmtId="0" fontId="1" fillId="0" borderId="23" xfId="0" applyFont="1" applyBorder="1" applyAlignment="1">
      <alignment wrapText="1"/>
    </xf>
    <xf numFmtId="188" fontId="1" fillId="0" borderId="28" xfId="0" applyNumberFormat="1" applyFont="1" applyBorder="1" applyAlignment="1">
      <alignment horizontal="center" vertical="center"/>
    </xf>
    <xf numFmtId="188" fontId="1" fillId="0" borderId="81" xfId="0" applyNumberFormat="1" applyFont="1" applyBorder="1" applyAlignment="1">
      <alignment horizontal="center" vertical="center"/>
    </xf>
    <xf numFmtId="188" fontId="1" fillId="0" borderId="24" xfId="0" applyNumberFormat="1" applyFont="1" applyBorder="1" applyAlignment="1">
      <alignment horizontal="center" vertical="center"/>
    </xf>
    <xf numFmtId="188" fontId="1" fillId="0" borderId="72" xfId="0" applyNumberFormat="1" applyFont="1" applyBorder="1" applyAlignment="1">
      <alignment horizontal="center" vertical="center"/>
    </xf>
    <xf numFmtId="188" fontId="1" fillId="0" borderId="115" xfId="0" applyNumberFormat="1" applyFont="1" applyBorder="1" applyAlignment="1">
      <alignment horizontal="center" vertical="center"/>
    </xf>
    <xf numFmtId="188" fontId="1" fillId="0" borderId="116" xfId="0" applyNumberFormat="1" applyFont="1" applyBorder="1" applyAlignment="1">
      <alignment horizontal="center" vertical="center"/>
    </xf>
    <xf numFmtId="180" fontId="1" fillId="0" borderId="45" xfId="0" applyNumberFormat="1" applyFont="1" applyBorder="1" applyAlignment="1">
      <alignment horizontal="center" vertical="center"/>
    </xf>
    <xf numFmtId="180" fontId="1" fillId="0" borderId="81" xfId="0" applyNumberFormat="1" applyFont="1" applyBorder="1" applyAlignment="1">
      <alignment horizontal="center" vertical="center"/>
    </xf>
    <xf numFmtId="180" fontId="1" fillId="35" borderId="28" xfId="0" applyNumberFormat="1" applyFont="1" applyFill="1" applyBorder="1" applyAlignment="1">
      <alignment horizontal="center" vertical="center"/>
    </xf>
    <xf numFmtId="185" fontId="1" fillId="0" borderId="71" xfId="0" applyNumberFormat="1" applyFont="1" applyBorder="1" applyAlignment="1">
      <alignment horizontal="center" vertical="center"/>
    </xf>
    <xf numFmtId="185" fontId="1" fillId="0" borderId="24" xfId="0" applyNumberFormat="1" applyFont="1" applyBorder="1" applyAlignment="1">
      <alignment horizontal="center" vertical="center"/>
    </xf>
    <xf numFmtId="185" fontId="1" fillId="0" borderId="117" xfId="0" applyNumberFormat="1" applyFont="1" applyBorder="1" applyAlignment="1">
      <alignment horizontal="center" vertical="center"/>
    </xf>
    <xf numFmtId="185" fontId="1" fillId="0" borderId="28" xfId="0" applyNumberFormat="1" applyFont="1" applyBorder="1" applyAlignment="1">
      <alignment horizontal="center" vertical="center"/>
    </xf>
    <xf numFmtId="185" fontId="1" fillId="0" borderId="34" xfId="0" applyNumberFormat="1" applyFont="1" applyBorder="1" applyAlignment="1">
      <alignment horizontal="center" vertical="center"/>
    </xf>
    <xf numFmtId="180" fontId="1" fillId="0" borderId="63" xfId="0" applyNumberFormat="1" applyFont="1" applyBorder="1" applyAlignment="1">
      <alignment horizontal="center" vertical="center"/>
    </xf>
    <xf numFmtId="180" fontId="1" fillId="0" borderId="110" xfId="0" applyNumberFormat="1" applyFont="1" applyBorder="1" applyAlignment="1">
      <alignment horizontal="center" vertical="center"/>
    </xf>
    <xf numFmtId="185" fontId="1" fillId="0" borderId="42" xfId="0" applyNumberFormat="1" applyFont="1" applyBorder="1" applyAlignment="1">
      <alignment horizontal="center" vertical="center"/>
    </xf>
    <xf numFmtId="0" fontId="1" fillId="0" borderId="88" xfId="0" applyFont="1" applyBorder="1" applyAlignment="1">
      <alignment horizontal="center"/>
    </xf>
    <xf numFmtId="0" fontId="1" fillId="0" borderId="88" xfId="0" applyFont="1" applyBorder="1" applyAlignment="1">
      <alignment/>
    </xf>
    <xf numFmtId="0" fontId="1" fillId="0" borderId="88" xfId="0" applyFont="1" applyBorder="1" applyAlignment="1">
      <alignment horizontal="center" vertical="center"/>
    </xf>
    <xf numFmtId="185" fontId="1" fillId="0" borderId="88" xfId="0" applyNumberFormat="1" applyFont="1" applyBorder="1" applyAlignment="1">
      <alignment horizontal="center" vertical="center"/>
    </xf>
    <xf numFmtId="1" fontId="1" fillId="0" borderId="88" xfId="0" applyNumberFormat="1" applyFont="1" applyBorder="1" applyAlignment="1">
      <alignment horizontal="center" vertical="center"/>
    </xf>
    <xf numFmtId="0" fontId="1" fillId="0" borderId="88" xfId="0" applyFont="1" applyBorder="1" applyAlignment="1">
      <alignment horizontal="center" vertical="top"/>
    </xf>
    <xf numFmtId="0" fontId="1" fillId="0" borderId="88" xfId="0" applyFont="1" applyBorder="1" applyAlignment="1" quotePrefix="1">
      <alignment horizontal="center" vertical="center"/>
    </xf>
    <xf numFmtId="180" fontId="1" fillId="0" borderId="88" xfId="0" applyNumberFormat="1" applyFont="1" applyBorder="1" applyAlignment="1">
      <alignment horizontal="center" vertical="top"/>
    </xf>
    <xf numFmtId="0" fontId="1" fillId="0" borderId="88" xfId="0" applyFont="1" applyBorder="1" applyAlignment="1" quotePrefix="1">
      <alignment horizontal="center" vertical="top"/>
    </xf>
    <xf numFmtId="0" fontId="2" fillId="0" borderId="88" xfId="0" applyFont="1" applyBorder="1" applyAlignment="1">
      <alignment horizontal="center"/>
    </xf>
    <xf numFmtId="0" fontId="2" fillId="0" borderId="88" xfId="0" applyFont="1" applyBorder="1" applyAlignment="1">
      <alignment horizontal="center" vertical="center"/>
    </xf>
    <xf numFmtId="185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/>
    </xf>
    <xf numFmtId="0" fontId="1" fillId="0" borderId="118" xfId="0" applyFont="1" applyBorder="1" applyAlignment="1">
      <alignment horizontal="center" vertical="top" wrapText="1"/>
    </xf>
    <xf numFmtId="0" fontId="1" fillId="0" borderId="118" xfId="0" applyFont="1" applyBorder="1" applyAlignment="1">
      <alignment horizontal="center" vertical="center"/>
    </xf>
    <xf numFmtId="0" fontId="8" fillId="0" borderId="118" xfId="0" applyFont="1" applyBorder="1" applyAlignment="1">
      <alignment horizontal="center" vertical="center" wrapText="1"/>
    </xf>
    <xf numFmtId="0" fontId="8" fillId="0" borderId="118" xfId="0" applyFont="1" applyBorder="1" applyAlignment="1">
      <alignment horizontal="center" vertical="center"/>
    </xf>
    <xf numFmtId="0" fontId="2" fillId="0" borderId="119" xfId="0" applyFont="1" applyBorder="1" applyAlignment="1">
      <alignment horizontal="center"/>
    </xf>
    <xf numFmtId="0" fontId="2" fillId="0" borderId="119" xfId="0" applyFont="1" applyBorder="1" applyAlignment="1">
      <alignment/>
    </xf>
    <xf numFmtId="0" fontId="2" fillId="0" borderId="119" xfId="0" applyFont="1" applyBorder="1" applyAlignment="1">
      <alignment horizontal="center" vertical="center"/>
    </xf>
    <xf numFmtId="2" fontId="2" fillId="0" borderId="119" xfId="0" applyNumberFormat="1" applyFont="1" applyBorder="1" applyAlignment="1">
      <alignment horizontal="center" vertical="center"/>
    </xf>
    <xf numFmtId="0" fontId="1" fillId="0" borderId="120" xfId="0" applyFont="1" applyBorder="1" applyAlignment="1">
      <alignment horizontal="center" vertical="center" wrapText="1"/>
    </xf>
    <xf numFmtId="0" fontId="1" fillId="0" borderId="92" xfId="0" applyFont="1" applyBorder="1" applyAlignment="1">
      <alignment horizontal="center"/>
    </xf>
    <xf numFmtId="0" fontId="1" fillId="0" borderId="92" xfId="0" applyFont="1" applyBorder="1" applyAlignment="1">
      <alignment horizontal="center" vertical="top" wrapText="1"/>
    </xf>
    <xf numFmtId="0" fontId="1" fillId="0" borderId="92" xfId="0" applyFont="1" applyBorder="1" applyAlignment="1">
      <alignment horizontal="center" vertical="center" wrapText="1"/>
    </xf>
    <xf numFmtId="0" fontId="8" fillId="0" borderId="92" xfId="0" applyFont="1" applyBorder="1" applyAlignment="1">
      <alignment horizontal="center" vertical="center" wrapText="1"/>
    </xf>
    <xf numFmtId="0" fontId="8" fillId="0" borderId="92" xfId="0" applyFont="1" applyBorder="1" applyAlignment="1">
      <alignment horizontal="center"/>
    </xf>
    <xf numFmtId="0" fontId="8" fillId="0" borderId="121" xfId="0" applyFont="1" applyBorder="1" applyAlignment="1">
      <alignment horizontal="center"/>
    </xf>
    <xf numFmtId="180" fontId="2" fillId="0" borderId="88" xfId="0" applyNumberFormat="1" applyFont="1" applyBorder="1" applyAlignment="1">
      <alignment horizontal="center" vertical="center"/>
    </xf>
    <xf numFmtId="185" fontId="2" fillId="0" borderId="0" xfId="0" applyNumberFormat="1" applyFont="1" applyAlignment="1">
      <alignment horizontal="center" vertical="center"/>
    </xf>
    <xf numFmtId="0" fontId="2" fillId="0" borderId="88" xfId="0" applyFont="1" applyBorder="1" applyAlignment="1">
      <alignment horizontal="center" vertical="center" wrapText="1"/>
    </xf>
    <xf numFmtId="186" fontId="1" fillId="0" borderId="42" xfId="0" applyNumberFormat="1" applyFont="1" applyBorder="1" applyAlignment="1">
      <alignment horizontal="center" vertical="center"/>
    </xf>
    <xf numFmtId="186" fontId="1" fillId="0" borderId="24" xfId="0" applyNumberFormat="1" applyFont="1" applyBorder="1" applyAlignment="1">
      <alignment horizontal="center" vertical="center"/>
    </xf>
    <xf numFmtId="186" fontId="1" fillId="0" borderId="28" xfId="0" applyNumberFormat="1" applyFont="1" applyBorder="1" applyAlignment="1">
      <alignment horizontal="center" vertical="center"/>
    </xf>
    <xf numFmtId="188" fontId="1" fillId="0" borderId="42" xfId="0" applyNumberFormat="1" applyFont="1" applyBorder="1" applyAlignment="1">
      <alignment horizontal="center" vertical="center"/>
    </xf>
    <xf numFmtId="180" fontId="45" fillId="0" borderId="110" xfId="0" applyNumberFormat="1" applyFont="1" applyBorder="1" applyAlignment="1">
      <alignment horizontal="center" vertical="center"/>
    </xf>
    <xf numFmtId="180" fontId="45" fillId="0" borderId="10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top"/>
    </xf>
    <xf numFmtId="0" fontId="1" fillId="0" borderId="122" xfId="0" applyFont="1" applyBorder="1" applyAlignment="1">
      <alignment horizontal="center" vertical="top"/>
    </xf>
    <xf numFmtId="0" fontId="1" fillId="0" borderId="82" xfId="0" applyFont="1" applyBorder="1" applyAlignment="1">
      <alignment horizontal="center" vertical="top"/>
    </xf>
    <xf numFmtId="0" fontId="1" fillId="0" borderId="84" xfId="0" applyFont="1" applyBorder="1" applyAlignment="1">
      <alignment horizontal="center" vertical="top"/>
    </xf>
    <xf numFmtId="0" fontId="1" fillId="0" borderId="82" xfId="0" applyFont="1" applyBorder="1" applyAlignment="1" quotePrefix="1">
      <alignment horizontal="center" vertical="top"/>
    </xf>
    <xf numFmtId="180" fontId="1" fillId="0" borderId="117" xfId="0" applyNumberFormat="1" applyFont="1" applyBorder="1" applyAlignment="1">
      <alignment horizontal="center" vertical="center"/>
    </xf>
    <xf numFmtId="180" fontId="1" fillId="0" borderId="117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97" xfId="0" applyFont="1" applyBorder="1" applyAlignment="1">
      <alignment horizontal="center" vertical="top"/>
    </xf>
    <xf numFmtId="0" fontId="1" fillId="0" borderId="98" xfId="0" applyFont="1" applyBorder="1" applyAlignment="1">
      <alignment horizontal="center" vertical="top"/>
    </xf>
    <xf numFmtId="0" fontId="1" fillId="0" borderId="102" xfId="0" applyFont="1" applyBorder="1" applyAlignment="1">
      <alignment horizontal="center" vertical="center" wrapText="1"/>
    </xf>
    <xf numFmtId="0" fontId="1" fillId="0" borderId="119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top" wrapText="1"/>
    </xf>
    <xf numFmtId="180" fontId="1" fillId="0" borderId="123" xfId="0" applyNumberFormat="1" applyFont="1" applyBorder="1" applyAlignment="1">
      <alignment horizontal="center" vertical="center"/>
    </xf>
    <xf numFmtId="180" fontId="1" fillId="0" borderId="35" xfId="0" applyNumberFormat="1" applyFont="1" applyBorder="1" applyAlignment="1">
      <alignment horizontal="center" vertical="center"/>
    </xf>
    <xf numFmtId="180" fontId="1" fillId="0" borderId="39" xfId="0" applyNumberFormat="1" applyFont="1" applyBorder="1" applyAlignment="1">
      <alignment horizontal="center" vertical="center"/>
    </xf>
    <xf numFmtId="180" fontId="1" fillId="0" borderId="124" xfId="0" applyNumberFormat="1" applyFont="1" applyBorder="1" applyAlignment="1">
      <alignment horizontal="center" vertical="center"/>
    </xf>
    <xf numFmtId="185" fontId="1" fillId="0" borderId="115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left" vertical="top" wrapText="1"/>
    </xf>
    <xf numFmtId="0" fontId="1" fillId="0" borderId="125" xfId="0" applyFont="1" applyBorder="1" applyAlignment="1">
      <alignment horizontal="center" vertical="center"/>
    </xf>
    <xf numFmtId="0" fontId="1" fillId="0" borderId="126" xfId="0" applyFont="1" applyBorder="1" applyAlignment="1">
      <alignment horizontal="center" vertical="center"/>
    </xf>
    <xf numFmtId="0" fontId="1" fillId="0" borderId="127" xfId="0" applyFont="1" applyBorder="1" applyAlignment="1">
      <alignment horizontal="center" vertical="center" wrapText="1"/>
    </xf>
    <xf numFmtId="0" fontId="1" fillId="0" borderId="128" xfId="0" applyFont="1" applyBorder="1" applyAlignment="1">
      <alignment horizontal="center"/>
    </xf>
    <xf numFmtId="0" fontId="1" fillId="0" borderId="128" xfId="0" applyFont="1" applyBorder="1" applyAlignment="1">
      <alignment horizontal="center" vertical="top" wrapText="1"/>
    </xf>
    <xf numFmtId="0" fontId="1" fillId="0" borderId="129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/>
    </xf>
    <xf numFmtId="0" fontId="1" fillId="0" borderId="130" xfId="0" applyFont="1" applyBorder="1" applyAlignment="1">
      <alignment horizontal="center"/>
    </xf>
    <xf numFmtId="180" fontId="1" fillId="0" borderId="73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vertical="top" wrapText="1"/>
    </xf>
    <xf numFmtId="0" fontId="1" fillId="0" borderId="31" xfId="0" applyFont="1" applyBorder="1" applyAlignment="1">
      <alignment wrapText="1"/>
    </xf>
    <xf numFmtId="0" fontId="1" fillId="0" borderId="37" xfId="0" applyFont="1" applyBorder="1" applyAlignment="1">
      <alignment wrapText="1"/>
    </xf>
    <xf numFmtId="0" fontId="1" fillId="0" borderId="23" xfId="0" applyFont="1" applyBorder="1" applyAlignment="1">
      <alignment vertical="top" wrapText="1"/>
    </xf>
    <xf numFmtId="0" fontId="1" fillId="0" borderId="27" xfId="53" applyFont="1" applyBorder="1" applyAlignment="1">
      <alignment horizontal="left" vertical="top" wrapText="1"/>
      <protection/>
    </xf>
    <xf numFmtId="0" fontId="1" fillId="0" borderId="82" xfId="53" applyFont="1" applyBorder="1" applyAlignment="1">
      <alignment horizontal="left" vertical="top" wrapText="1"/>
      <protection/>
    </xf>
    <xf numFmtId="0" fontId="2" fillId="0" borderId="0" xfId="0" applyFont="1" applyBorder="1" applyAlignment="1">
      <alignment horizontal="center"/>
    </xf>
    <xf numFmtId="0" fontId="1" fillId="0" borderId="131" xfId="0" applyFont="1" applyBorder="1" applyAlignment="1">
      <alignment horizontal="center" vertical="center" wrapText="1"/>
    </xf>
    <xf numFmtId="0" fontId="1" fillId="0" borderId="132" xfId="0" applyFont="1" applyBorder="1" applyAlignment="1">
      <alignment horizontal="center" vertical="center" wrapText="1"/>
    </xf>
    <xf numFmtId="0" fontId="1" fillId="0" borderId="133" xfId="0" applyFont="1" applyBorder="1" applyAlignment="1">
      <alignment horizontal="center" vertical="top" wrapText="1"/>
    </xf>
    <xf numFmtId="0" fontId="1" fillId="0" borderId="134" xfId="0" applyFont="1" applyBorder="1" applyAlignment="1">
      <alignment horizontal="center" vertical="center" wrapText="1"/>
    </xf>
    <xf numFmtId="0" fontId="1" fillId="0" borderId="13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23" xfId="0" applyFont="1" applyBorder="1" applyAlignment="1">
      <alignment wrapText="1"/>
    </xf>
    <xf numFmtId="0" fontId="1" fillId="0" borderId="98" xfId="53" applyFont="1" applyBorder="1" applyAlignment="1">
      <alignment horizontal="left" vertical="top" wrapText="1"/>
      <protection/>
    </xf>
    <xf numFmtId="0" fontId="1" fillId="0" borderId="31" xfId="53" applyFont="1" applyBorder="1" applyAlignment="1">
      <alignment horizontal="left" vertical="top" wrapText="1"/>
      <protection/>
    </xf>
    <xf numFmtId="0" fontId="1" fillId="0" borderId="64" xfId="53" applyFont="1" applyBorder="1" applyAlignment="1">
      <alignment horizontal="left" vertical="top" wrapText="1"/>
      <protection/>
    </xf>
    <xf numFmtId="0" fontId="1" fillId="0" borderId="23" xfId="53" applyFont="1" applyBorder="1" applyAlignment="1">
      <alignment horizontal="left" vertical="top" wrapText="1"/>
      <protection/>
    </xf>
    <xf numFmtId="0" fontId="1" fillId="0" borderId="136" xfId="53" applyFont="1" applyBorder="1" applyAlignment="1">
      <alignment horizontal="left" vertical="top" wrapText="1"/>
      <protection/>
    </xf>
    <xf numFmtId="0" fontId="1" fillId="0" borderId="61" xfId="0" applyFont="1" applyBorder="1" applyAlignment="1">
      <alignment vertical="top" wrapText="1"/>
    </xf>
    <xf numFmtId="0" fontId="1" fillId="0" borderId="82" xfId="0" applyFont="1" applyBorder="1" applyAlignment="1">
      <alignment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82" xfId="0" applyFont="1" applyBorder="1" applyAlignment="1">
      <alignment wrapText="1"/>
    </xf>
    <xf numFmtId="0" fontId="1" fillId="0" borderId="37" xfId="0" applyFont="1" applyBorder="1" applyAlignment="1">
      <alignment vertical="top" wrapText="1"/>
    </xf>
    <xf numFmtId="0" fontId="1" fillId="0" borderId="64" xfId="0" applyFont="1" applyBorder="1" applyAlignment="1">
      <alignment vertical="top" wrapText="1"/>
    </xf>
    <xf numFmtId="0" fontId="1" fillId="0" borderId="98" xfId="0" applyFont="1" applyBorder="1" applyAlignment="1">
      <alignment vertical="center" wrapText="1"/>
    </xf>
    <xf numFmtId="0" fontId="1" fillId="0" borderId="37" xfId="0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1" fillId="0" borderId="118" xfId="0" applyFont="1" applyBorder="1" applyAlignment="1">
      <alignment horizontal="center" vertical="top"/>
    </xf>
    <xf numFmtId="0" fontId="1" fillId="0" borderId="85" xfId="0" applyFont="1" applyBorder="1" applyAlignment="1">
      <alignment horizontal="center" vertical="top"/>
    </xf>
    <xf numFmtId="0" fontId="1" fillId="0" borderId="137" xfId="53" applyFont="1" applyBorder="1" applyAlignment="1">
      <alignment horizontal="left" vertical="top" wrapText="1"/>
      <protection/>
    </xf>
    <xf numFmtId="0" fontId="2" fillId="0" borderId="0" xfId="0" applyFont="1" applyAlignment="1">
      <alignment horizontal="center"/>
    </xf>
    <xf numFmtId="0" fontId="1" fillId="0" borderId="88" xfId="0" applyFont="1" applyBorder="1" applyAlignment="1">
      <alignment horizontal="center" vertical="center" wrapText="1"/>
    </xf>
    <xf numFmtId="0" fontId="1" fillId="0" borderId="118" xfId="0" applyFont="1" applyBorder="1" applyAlignment="1">
      <alignment horizontal="center" vertical="center" wrapText="1"/>
    </xf>
    <xf numFmtId="0" fontId="1" fillId="0" borderId="88" xfId="0" applyFont="1" applyBorder="1" applyAlignment="1">
      <alignment horizontal="center" vertical="top" wrapText="1"/>
    </xf>
    <xf numFmtId="0" fontId="1" fillId="0" borderId="88" xfId="0" applyFont="1" applyBorder="1" applyAlignment="1">
      <alignment vertical="top" wrapText="1"/>
    </xf>
    <xf numFmtId="0" fontId="8" fillId="0" borderId="88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7"/>
  <sheetViews>
    <sheetView tabSelected="1" view="pageBreakPreview" zoomScaleSheetLayoutView="100" zoomScalePageLayoutView="0" workbookViewId="0" topLeftCell="A1">
      <selection activeCell="F6" sqref="F6"/>
    </sheetView>
  </sheetViews>
  <sheetFormatPr defaultColWidth="9.140625" defaultRowHeight="12.75"/>
  <cols>
    <col min="1" max="1" width="3.28125" style="2" customWidth="1"/>
    <col min="2" max="2" width="35.421875" style="1" customWidth="1"/>
    <col min="3" max="3" width="6.421875" style="2" customWidth="1"/>
    <col min="4" max="4" width="5.7109375" style="2" customWidth="1"/>
    <col min="5" max="5" width="5.00390625" style="2" customWidth="1"/>
    <col min="6" max="6" width="5.28125" style="2" customWidth="1"/>
    <col min="7" max="7" width="4.421875" style="2" customWidth="1"/>
    <col min="8" max="8" width="4.00390625" style="2" customWidth="1"/>
    <col min="9" max="9" width="4.421875" style="2" customWidth="1"/>
    <col min="10" max="10" width="6.8515625" style="2" customWidth="1"/>
    <col min="11" max="11" width="8.7109375" style="1" customWidth="1"/>
    <col min="12" max="15" width="9.140625" style="1" hidden="1" customWidth="1"/>
    <col min="16" max="16384" width="9.140625" style="1" customWidth="1"/>
  </cols>
  <sheetData>
    <row r="1" spans="3:6" ht="18" customHeight="1">
      <c r="C1" s="13" t="s">
        <v>179</v>
      </c>
      <c r="F1" s="14"/>
    </row>
    <row r="2" ht="12" customHeight="1">
      <c r="C2" s="13" t="s">
        <v>200</v>
      </c>
    </row>
    <row r="3" ht="11.25" customHeight="1">
      <c r="C3" s="13" t="s">
        <v>71</v>
      </c>
    </row>
    <row r="4" spans="3:6" ht="10.5" customHeight="1">
      <c r="C4" s="362" t="s">
        <v>201</v>
      </c>
      <c r="D4" s="362"/>
      <c r="E4" s="362"/>
      <c r="F4" s="372" t="s">
        <v>202</v>
      </c>
    </row>
    <row r="5" ht="12.75" customHeight="1" hidden="1">
      <c r="C5" s="13" t="s">
        <v>153</v>
      </c>
    </row>
    <row r="6" ht="12.75">
      <c r="C6" s="7"/>
    </row>
    <row r="7" spans="1:15" ht="10.5">
      <c r="A7" s="341" t="s">
        <v>73</v>
      </c>
      <c r="B7" s="341"/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</row>
    <row r="8" spans="1:15" ht="10.5">
      <c r="A8" s="341" t="s">
        <v>193</v>
      </c>
      <c r="B8" s="341"/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341"/>
      <c r="O8" s="341"/>
    </row>
    <row r="9" ht="10.5" thickBot="1"/>
    <row r="10" spans="1:15" s="2" customFormat="1" ht="10.5" customHeight="1" thickBot="1">
      <c r="A10" s="342" t="s">
        <v>9</v>
      </c>
      <c r="B10" s="136" t="s">
        <v>0</v>
      </c>
      <c r="C10" s="344" t="s">
        <v>1</v>
      </c>
      <c r="D10" s="344"/>
      <c r="E10" s="344"/>
      <c r="F10" s="344"/>
      <c r="G10" s="344"/>
      <c r="H10" s="344"/>
      <c r="I10" s="344"/>
      <c r="J10" s="344"/>
      <c r="K10" s="345" t="s">
        <v>2</v>
      </c>
      <c r="L10" s="347" t="s">
        <v>4</v>
      </c>
      <c r="M10" s="347"/>
      <c r="N10" s="347"/>
      <c r="O10" s="347"/>
    </row>
    <row r="11" spans="1:15" s="2" customFormat="1" ht="45" customHeight="1" thickBot="1">
      <c r="A11" s="343"/>
      <c r="B11" s="18"/>
      <c r="C11" s="16" t="s">
        <v>84</v>
      </c>
      <c r="D11" s="16" t="s">
        <v>14</v>
      </c>
      <c r="E11" s="16" t="s">
        <v>15</v>
      </c>
      <c r="F11" s="16" t="s">
        <v>16</v>
      </c>
      <c r="G11" s="16" t="s">
        <v>17</v>
      </c>
      <c r="H11" s="16" t="s">
        <v>18</v>
      </c>
      <c r="I11" s="16" t="s">
        <v>19</v>
      </c>
      <c r="J11" s="16" t="s">
        <v>72</v>
      </c>
      <c r="K11" s="346"/>
      <c r="L11" s="17" t="s">
        <v>5</v>
      </c>
      <c r="M11" s="19" t="s">
        <v>6</v>
      </c>
      <c r="N11" s="19" t="s">
        <v>7</v>
      </c>
      <c r="O11" s="19" t="s">
        <v>8</v>
      </c>
    </row>
    <row r="12" spans="1:15" s="2" customFormat="1" ht="10.5" customHeight="1" thickBot="1">
      <c r="A12" s="137">
        <v>1</v>
      </c>
      <c r="B12" s="15">
        <v>2</v>
      </c>
      <c r="C12" s="20">
        <v>3</v>
      </c>
      <c r="D12" s="20">
        <v>4</v>
      </c>
      <c r="E12" s="20">
        <v>5</v>
      </c>
      <c r="F12" s="20">
        <v>6</v>
      </c>
      <c r="G12" s="20">
        <v>7</v>
      </c>
      <c r="H12" s="20">
        <v>8</v>
      </c>
      <c r="I12" s="20">
        <v>9</v>
      </c>
      <c r="J12" s="20">
        <v>10</v>
      </c>
      <c r="K12" s="138">
        <v>11</v>
      </c>
      <c r="L12" s="21">
        <v>12</v>
      </c>
      <c r="M12" s="15">
        <v>13</v>
      </c>
      <c r="N12" s="15">
        <v>14</v>
      </c>
      <c r="O12" s="15">
        <v>15</v>
      </c>
    </row>
    <row r="13" spans="1:15" ht="10.5">
      <c r="A13" s="22" t="s">
        <v>41</v>
      </c>
      <c r="B13" s="23" t="s">
        <v>3</v>
      </c>
      <c r="C13" s="24" t="s">
        <v>20</v>
      </c>
      <c r="D13" s="24">
        <v>1</v>
      </c>
      <c r="E13" s="24" t="s">
        <v>21</v>
      </c>
      <c r="F13" s="24" t="s">
        <v>21</v>
      </c>
      <c r="G13" s="24" t="s">
        <v>20</v>
      </c>
      <c r="H13" s="24" t="s">
        <v>21</v>
      </c>
      <c r="I13" s="24" t="s">
        <v>22</v>
      </c>
      <c r="J13" s="24" t="s">
        <v>20</v>
      </c>
      <c r="K13" s="232">
        <f>K14+K32+K38+K56+K99+K102+K53+K122</f>
        <v>4907.1</v>
      </c>
      <c r="L13" s="25">
        <f>L14+L32+L38+L56+L99+L102+L53+L122</f>
        <v>6040.2</v>
      </c>
      <c r="M13" s="26">
        <f>M14+M38+M56</f>
        <v>0</v>
      </c>
      <c r="N13" s="26">
        <f>N14+N38+N56</f>
        <v>0</v>
      </c>
      <c r="O13" s="27">
        <f>O14+O38+O56</f>
        <v>0</v>
      </c>
    </row>
    <row r="14" spans="1:15" ht="10.5">
      <c r="A14" s="28" t="s">
        <v>10</v>
      </c>
      <c r="B14" s="29" t="s">
        <v>11</v>
      </c>
      <c r="C14" s="30" t="s">
        <v>20</v>
      </c>
      <c r="D14" s="30">
        <v>1</v>
      </c>
      <c r="E14" s="30" t="s">
        <v>23</v>
      </c>
      <c r="F14" s="30" t="s">
        <v>21</v>
      </c>
      <c r="G14" s="30" t="s">
        <v>20</v>
      </c>
      <c r="H14" s="30" t="s">
        <v>21</v>
      </c>
      <c r="I14" s="30" t="s">
        <v>22</v>
      </c>
      <c r="J14" s="30" t="s">
        <v>20</v>
      </c>
      <c r="K14" s="261">
        <f>K15+K21</f>
        <v>1969.2</v>
      </c>
      <c r="L14" s="262">
        <f>L16+L21</f>
        <v>3754</v>
      </c>
      <c r="M14" s="32">
        <f>M16</f>
        <v>0</v>
      </c>
      <c r="N14" s="32">
        <f>N16</f>
        <v>0</v>
      </c>
      <c r="O14" s="33">
        <f>O16</f>
        <v>0</v>
      </c>
    </row>
    <row r="15" spans="1:15" ht="10.5">
      <c r="A15" s="28" t="s">
        <v>12</v>
      </c>
      <c r="B15" s="29" t="s">
        <v>13</v>
      </c>
      <c r="C15" s="30">
        <v>182</v>
      </c>
      <c r="D15" s="30">
        <v>1</v>
      </c>
      <c r="E15" s="30" t="s">
        <v>23</v>
      </c>
      <c r="F15" s="30" t="s">
        <v>24</v>
      </c>
      <c r="G15" s="30" t="s">
        <v>20</v>
      </c>
      <c r="H15" s="30" t="s">
        <v>23</v>
      </c>
      <c r="I15" s="30" t="s">
        <v>22</v>
      </c>
      <c r="J15" s="30">
        <v>110</v>
      </c>
      <c r="K15" s="261">
        <f>K16+K21+K29+K30+K31</f>
        <v>1969.2</v>
      </c>
      <c r="L15" s="262">
        <f>L16+L21</f>
        <v>3754</v>
      </c>
      <c r="M15" s="32">
        <f>M16</f>
        <v>0</v>
      </c>
      <c r="N15" s="32">
        <f>N16</f>
        <v>0</v>
      </c>
      <c r="O15" s="33">
        <f>O16</f>
        <v>0</v>
      </c>
    </row>
    <row r="16" spans="1:15" ht="12" customHeight="1">
      <c r="A16" s="34"/>
      <c r="B16" s="335" t="s">
        <v>184</v>
      </c>
      <c r="C16" s="36">
        <v>182</v>
      </c>
      <c r="D16" s="45">
        <v>1</v>
      </c>
      <c r="E16" s="36" t="s">
        <v>23</v>
      </c>
      <c r="F16" s="45" t="s">
        <v>24</v>
      </c>
      <c r="G16" s="36" t="s">
        <v>44</v>
      </c>
      <c r="H16" s="45" t="s">
        <v>23</v>
      </c>
      <c r="I16" s="36" t="s">
        <v>22</v>
      </c>
      <c r="J16" s="45">
        <v>110</v>
      </c>
      <c r="K16" s="263">
        <v>1966.9</v>
      </c>
      <c r="L16" s="265">
        <v>3754</v>
      </c>
      <c r="M16" s="38"/>
      <c r="N16" s="46"/>
      <c r="O16" s="39"/>
    </row>
    <row r="17" spans="1:15" ht="12.75" customHeight="1">
      <c r="A17" s="40"/>
      <c r="B17" s="335"/>
      <c r="C17" s="41"/>
      <c r="D17" s="4"/>
      <c r="E17" s="41"/>
      <c r="F17" s="4"/>
      <c r="G17" s="41"/>
      <c r="H17" s="4"/>
      <c r="I17" s="41"/>
      <c r="J17" s="4"/>
      <c r="K17" s="47"/>
      <c r="L17" s="5"/>
      <c r="M17" s="43"/>
      <c r="N17" s="5"/>
      <c r="O17" s="44"/>
    </row>
    <row r="18" spans="1:15" ht="12.75" customHeight="1">
      <c r="A18" s="40"/>
      <c r="B18" s="335"/>
      <c r="C18" s="41"/>
      <c r="D18" s="4"/>
      <c r="E18" s="41"/>
      <c r="F18" s="4"/>
      <c r="G18" s="41"/>
      <c r="H18" s="4"/>
      <c r="I18" s="41"/>
      <c r="J18" s="4"/>
      <c r="K18" s="47"/>
      <c r="L18" s="5"/>
      <c r="M18" s="43"/>
      <c r="N18" s="5"/>
      <c r="O18" s="44"/>
    </row>
    <row r="19" spans="1:15" ht="10.5">
      <c r="A19" s="40"/>
      <c r="B19" s="335"/>
      <c r="C19" s="41"/>
      <c r="D19" s="4"/>
      <c r="E19" s="41"/>
      <c r="F19" s="4"/>
      <c r="G19" s="41"/>
      <c r="H19" s="4"/>
      <c r="I19" s="41"/>
      <c r="J19" s="4"/>
      <c r="K19" s="47"/>
      <c r="L19" s="5"/>
      <c r="M19" s="43"/>
      <c r="N19" s="5"/>
      <c r="O19" s="44"/>
    </row>
    <row r="20" spans="1:15" ht="17.25" customHeight="1">
      <c r="A20" s="148"/>
      <c r="B20" s="335"/>
      <c r="C20" s="130"/>
      <c r="D20" s="129"/>
      <c r="E20" s="130"/>
      <c r="F20" s="129"/>
      <c r="G20" s="130"/>
      <c r="H20" s="129"/>
      <c r="I20" s="130"/>
      <c r="J20" s="129"/>
      <c r="K20" s="187"/>
      <c r="L20" s="203"/>
      <c r="M20" s="204"/>
      <c r="N20" s="203"/>
      <c r="O20" s="221"/>
    </row>
    <row r="21" spans="1:15" ht="12.75" customHeight="1" hidden="1">
      <c r="A21" s="40"/>
      <c r="B21" s="338" t="s">
        <v>94</v>
      </c>
      <c r="C21" s="41">
        <v>182</v>
      </c>
      <c r="D21" s="4">
        <v>1</v>
      </c>
      <c r="E21" s="41" t="s">
        <v>23</v>
      </c>
      <c r="F21" s="4" t="s">
        <v>24</v>
      </c>
      <c r="G21" s="41" t="s">
        <v>85</v>
      </c>
      <c r="H21" s="4" t="s">
        <v>23</v>
      </c>
      <c r="I21" s="41" t="s">
        <v>22</v>
      </c>
      <c r="J21" s="4">
        <v>110</v>
      </c>
      <c r="K21" s="47">
        <f>SUM(L21:O21)</f>
        <v>0</v>
      </c>
      <c r="L21" s="5">
        <v>0</v>
      </c>
      <c r="M21" s="43"/>
      <c r="N21" s="5"/>
      <c r="O21" s="44"/>
    </row>
    <row r="22" spans="1:15" ht="10.5" hidden="1">
      <c r="A22" s="40"/>
      <c r="B22" s="338"/>
      <c r="C22" s="41"/>
      <c r="D22" s="4"/>
      <c r="E22" s="41"/>
      <c r="F22" s="4"/>
      <c r="G22" s="41"/>
      <c r="H22" s="4"/>
      <c r="I22" s="41"/>
      <c r="J22" s="4"/>
      <c r="K22" s="47"/>
      <c r="L22" s="5"/>
      <c r="M22" s="43"/>
      <c r="N22" s="5"/>
      <c r="O22" s="44"/>
    </row>
    <row r="23" spans="1:15" ht="10.5" hidden="1">
      <c r="A23" s="40"/>
      <c r="B23" s="338"/>
      <c r="C23" s="41"/>
      <c r="D23" s="4"/>
      <c r="E23" s="41"/>
      <c r="F23" s="4"/>
      <c r="G23" s="41"/>
      <c r="H23" s="4"/>
      <c r="I23" s="41"/>
      <c r="J23" s="4"/>
      <c r="K23" s="47"/>
      <c r="L23" s="5"/>
      <c r="M23" s="43"/>
      <c r="N23" s="5"/>
      <c r="O23" s="44"/>
    </row>
    <row r="24" spans="1:15" ht="10.5" hidden="1">
      <c r="A24" s="40"/>
      <c r="B24" s="338"/>
      <c r="C24" s="41"/>
      <c r="D24" s="4"/>
      <c r="E24" s="41"/>
      <c r="F24" s="4"/>
      <c r="G24" s="41"/>
      <c r="H24" s="4"/>
      <c r="I24" s="41"/>
      <c r="J24" s="4"/>
      <c r="K24" s="47"/>
      <c r="L24" s="5"/>
      <c r="M24" s="43"/>
      <c r="N24" s="5"/>
      <c r="O24" s="44"/>
    </row>
    <row r="25" spans="1:15" ht="10.5" hidden="1">
      <c r="A25" s="40"/>
      <c r="B25" s="338"/>
      <c r="C25" s="41"/>
      <c r="D25" s="4"/>
      <c r="E25" s="41"/>
      <c r="F25" s="4"/>
      <c r="G25" s="41"/>
      <c r="H25" s="4"/>
      <c r="I25" s="41"/>
      <c r="J25" s="4"/>
      <c r="K25" s="47"/>
      <c r="L25" s="5"/>
      <c r="M25" s="43"/>
      <c r="N25" s="5"/>
      <c r="O25" s="44"/>
    </row>
    <row r="26" spans="1:15" ht="10.5" hidden="1">
      <c r="A26" s="40"/>
      <c r="B26" s="338"/>
      <c r="C26" s="41"/>
      <c r="D26" s="4"/>
      <c r="E26" s="41"/>
      <c r="F26" s="4"/>
      <c r="G26" s="41"/>
      <c r="H26" s="4"/>
      <c r="I26" s="41"/>
      <c r="J26" s="4"/>
      <c r="K26" s="47"/>
      <c r="L26" s="5"/>
      <c r="M26" s="43"/>
      <c r="N26" s="5"/>
      <c r="O26" s="44"/>
    </row>
    <row r="27" spans="1:15" ht="10.5" hidden="1">
      <c r="A27" s="40"/>
      <c r="B27" s="338"/>
      <c r="C27" s="41"/>
      <c r="D27" s="4"/>
      <c r="E27" s="41"/>
      <c r="F27" s="4"/>
      <c r="G27" s="41"/>
      <c r="H27" s="4"/>
      <c r="I27" s="41"/>
      <c r="J27" s="4"/>
      <c r="K27" s="47"/>
      <c r="L27" s="5"/>
      <c r="M27" s="43"/>
      <c r="N27" s="5"/>
      <c r="O27" s="44"/>
    </row>
    <row r="28" spans="1:15" ht="10.5" hidden="1">
      <c r="A28" s="40"/>
      <c r="B28" s="338"/>
      <c r="C28" s="41"/>
      <c r="D28" s="4"/>
      <c r="E28" s="41"/>
      <c r="F28" s="4"/>
      <c r="G28" s="41"/>
      <c r="H28" s="4"/>
      <c r="I28" s="41"/>
      <c r="J28" s="4"/>
      <c r="K28" s="47"/>
      <c r="L28" s="5"/>
      <c r="M28" s="43"/>
      <c r="N28" s="5"/>
      <c r="O28" s="44"/>
    </row>
    <row r="29" spans="1:15" ht="94.5">
      <c r="A29" s="148"/>
      <c r="B29" s="35" t="s">
        <v>176</v>
      </c>
      <c r="C29" s="60">
        <v>182</v>
      </c>
      <c r="D29" s="306">
        <v>1</v>
      </c>
      <c r="E29" s="60" t="s">
        <v>23</v>
      </c>
      <c r="F29" s="306" t="s">
        <v>24</v>
      </c>
      <c r="G29" s="249" t="s">
        <v>25</v>
      </c>
      <c r="H29" s="306" t="s">
        <v>23</v>
      </c>
      <c r="I29" s="60" t="s">
        <v>22</v>
      </c>
      <c r="J29" s="307">
        <v>110</v>
      </c>
      <c r="K29" s="241">
        <v>0.7</v>
      </c>
      <c r="L29" s="5"/>
      <c r="M29" s="43"/>
      <c r="N29" s="5"/>
      <c r="O29" s="44"/>
    </row>
    <row r="30" spans="1:15" ht="42">
      <c r="A30" s="148"/>
      <c r="B30" s="35" t="s">
        <v>177</v>
      </c>
      <c r="C30" s="308">
        <v>182</v>
      </c>
      <c r="D30" s="309">
        <v>1</v>
      </c>
      <c r="E30" s="308" t="s">
        <v>23</v>
      </c>
      <c r="F30" s="309" t="s">
        <v>24</v>
      </c>
      <c r="G30" s="310" t="s">
        <v>31</v>
      </c>
      <c r="H30" s="309" t="s">
        <v>23</v>
      </c>
      <c r="I30" s="308" t="s">
        <v>22</v>
      </c>
      <c r="J30" s="307">
        <v>110</v>
      </c>
      <c r="K30" s="241">
        <v>1.6</v>
      </c>
      <c r="L30" s="5"/>
      <c r="M30" s="43"/>
      <c r="N30" s="5"/>
      <c r="O30" s="44"/>
    </row>
    <row r="31" spans="1:15" ht="73.5" hidden="1">
      <c r="A31" s="148"/>
      <c r="B31" s="35" t="s">
        <v>178</v>
      </c>
      <c r="C31" s="308">
        <v>182</v>
      </c>
      <c r="D31" s="309">
        <v>1</v>
      </c>
      <c r="E31" s="308" t="s">
        <v>23</v>
      </c>
      <c r="F31" s="309" t="s">
        <v>24</v>
      </c>
      <c r="G31" s="310" t="s">
        <v>140</v>
      </c>
      <c r="H31" s="309" t="s">
        <v>23</v>
      </c>
      <c r="I31" s="308" t="s">
        <v>22</v>
      </c>
      <c r="J31" s="307">
        <v>110</v>
      </c>
      <c r="K31" s="241">
        <v>0</v>
      </c>
      <c r="L31" s="5"/>
      <c r="M31" s="43"/>
      <c r="N31" s="5"/>
      <c r="O31" s="44"/>
    </row>
    <row r="32" spans="1:15" ht="31.5">
      <c r="A32" s="214" t="s">
        <v>26</v>
      </c>
      <c r="B32" s="169" t="s">
        <v>141</v>
      </c>
      <c r="C32" s="30" t="s">
        <v>20</v>
      </c>
      <c r="D32" s="30">
        <v>1</v>
      </c>
      <c r="E32" s="222" t="s">
        <v>60</v>
      </c>
      <c r="F32" s="30" t="s">
        <v>21</v>
      </c>
      <c r="G32" s="30" t="s">
        <v>20</v>
      </c>
      <c r="H32" s="30" t="s">
        <v>21</v>
      </c>
      <c r="I32" s="30" t="s">
        <v>22</v>
      </c>
      <c r="J32" s="30" t="s">
        <v>20</v>
      </c>
      <c r="K32" s="193">
        <f>K33</f>
        <v>632.6</v>
      </c>
      <c r="L32" s="266">
        <f>L33</f>
        <v>663.5</v>
      </c>
      <c r="M32" s="204"/>
      <c r="N32" s="203"/>
      <c r="O32" s="221"/>
    </row>
    <row r="33" spans="1:15" ht="23.25" customHeight="1">
      <c r="A33" s="214" t="s">
        <v>27</v>
      </c>
      <c r="B33" s="223" t="s">
        <v>142</v>
      </c>
      <c r="C33" s="173" t="s">
        <v>20</v>
      </c>
      <c r="D33" s="173">
        <v>1</v>
      </c>
      <c r="E33" s="224" t="s">
        <v>60</v>
      </c>
      <c r="F33" s="224" t="s">
        <v>24</v>
      </c>
      <c r="G33" s="173" t="s">
        <v>20</v>
      </c>
      <c r="H33" s="224" t="s">
        <v>23</v>
      </c>
      <c r="I33" s="173" t="s">
        <v>22</v>
      </c>
      <c r="J33" s="173" t="s">
        <v>20</v>
      </c>
      <c r="K33" s="267">
        <f>SUM(K34:K37)</f>
        <v>632.6</v>
      </c>
      <c r="L33" s="266">
        <f>L34+L35+L36+L37</f>
        <v>663.5</v>
      </c>
      <c r="M33" s="204"/>
      <c r="N33" s="203"/>
      <c r="O33" s="221"/>
    </row>
    <row r="34" spans="1:15" ht="63.75" customHeight="1">
      <c r="A34" s="40"/>
      <c r="B34" s="126" t="s">
        <v>144</v>
      </c>
      <c r="C34" s="173">
        <v>100</v>
      </c>
      <c r="D34" s="173">
        <v>1</v>
      </c>
      <c r="E34" s="224" t="s">
        <v>60</v>
      </c>
      <c r="F34" s="224" t="s">
        <v>24</v>
      </c>
      <c r="G34" s="173">
        <v>230</v>
      </c>
      <c r="H34" s="224" t="s">
        <v>23</v>
      </c>
      <c r="I34" s="173" t="s">
        <v>22</v>
      </c>
      <c r="J34" s="173">
        <v>110</v>
      </c>
      <c r="K34" s="267">
        <v>288</v>
      </c>
      <c r="L34" s="304">
        <v>226.8</v>
      </c>
      <c r="M34" s="212"/>
      <c r="N34" s="211"/>
      <c r="O34" s="225"/>
    </row>
    <row r="35" spans="1:15" ht="75" customHeight="1">
      <c r="A35" s="40"/>
      <c r="B35" s="48" t="s">
        <v>145</v>
      </c>
      <c r="C35" s="173">
        <v>100</v>
      </c>
      <c r="D35" s="173">
        <v>1</v>
      </c>
      <c r="E35" s="224" t="s">
        <v>60</v>
      </c>
      <c r="F35" s="224" t="s">
        <v>24</v>
      </c>
      <c r="G35" s="173">
        <v>240</v>
      </c>
      <c r="H35" s="224" t="s">
        <v>23</v>
      </c>
      <c r="I35" s="173" t="s">
        <v>22</v>
      </c>
      <c r="J35" s="173">
        <v>110</v>
      </c>
      <c r="K35" s="267">
        <v>2.1</v>
      </c>
      <c r="L35" s="304">
        <v>3.5</v>
      </c>
      <c r="M35" s="212"/>
      <c r="N35" s="211"/>
      <c r="O35" s="225"/>
    </row>
    <row r="36" spans="1:15" ht="66" customHeight="1">
      <c r="A36" s="40"/>
      <c r="B36" s="48" t="s">
        <v>146</v>
      </c>
      <c r="C36" s="173">
        <v>100</v>
      </c>
      <c r="D36" s="173">
        <v>1</v>
      </c>
      <c r="E36" s="224" t="s">
        <v>60</v>
      </c>
      <c r="F36" s="224" t="s">
        <v>24</v>
      </c>
      <c r="G36" s="173">
        <v>250</v>
      </c>
      <c r="H36" s="224" t="s">
        <v>23</v>
      </c>
      <c r="I36" s="173" t="s">
        <v>22</v>
      </c>
      <c r="J36" s="173">
        <v>110</v>
      </c>
      <c r="K36" s="267">
        <v>384.7</v>
      </c>
      <c r="L36" s="304">
        <v>466.8</v>
      </c>
      <c r="M36" s="212"/>
      <c r="N36" s="211"/>
      <c r="O36" s="225"/>
    </row>
    <row r="37" spans="1:15" ht="67.5" customHeight="1">
      <c r="A37" s="40"/>
      <c r="B37" s="48" t="s">
        <v>147</v>
      </c>
      <c r="C37" s="173">
        <v>100</v>
      </c>
      <c r="D37" s="173">
        <v>1</v>
      </c>
      <c r="E37" s="224" t="s">
        <v>60</v>
      </c>
      <c r="F37" s="224" t="s">
        <v>24</v>
      </c>
      <c r="G37" s="173">
        <v>260</v>
      </c>
      <c r="H37" s="224" t="s">
        <v>23</v>
      </c>
      <c r="I37" s="173" t="s">
        <v>22</v>
      </c>
      <c r="J37" s="173">
        <v>110</v>
      </c>
      <c r="K37" s="152">
        <v>-42.2</v>
      </c>
      <c r="L37" s="305">
        <v>-33.6</v>
      </c>
      <c r="M37" s="43"/>
      <c r="N37" s="5"/>
      <c r="O37" s="44"/>
    </row>
    <row r="38" spans="1:15" ht="10.5">
      <c r="A38" s="28" t="s">
        <v>34</v>
      </c>
      <c r="B38" s="29" t="s">
        <v>28</v>
      </c>
      <c r="C38" s="30" t="s">
        <v>20</v>
      </c>
      <c r="D38" s="30">
        <v>1</v>
      </c>
      <c r="E38" s="30" t="s">
        <v>30</v>
      </c>
      <c r="F38" s="30" t="s">
        <v>21</v>
      </c>
      <c r="G38" s="30" t="s">
        <v>20</v>
      </c>
      <c r="H38" s="30" t="s">
        <v>21</v>
      </c>
      <c r="I38" s="30" t="s">
        <v>22</v>
      </c>
      <c r="J38" s="30" t="s">
        <v>20</v>
      </c>
      <c r="K38" s="139">
        <f>K39+K44</f>
        <v>876.3</v>
      </c>
      <c r="L38" s="49">
        <f>L39+L44</f>
        <v>364</v>
      </c>
      <c r="M38" s="32">
        <f>M39+M44</f>
        <v>0</v>
      </c>
      <c r="N38" s="32">
        <f>N39+N44</f>
        <v>0</v>
      </c>
      <c r="O38" s="33">
        <f>O39+O44</f>
        <v>0</v>
      </c>
    </row>
    <row r="39" spans="1:15" ht="10.5">
      <c r="A39" s="28" t="s">
        <v>36</v>
      </c>
      <c r="B39" s="29" t="s">
        <v>29</v>
      </c>
      <c r="C39" s="30">
        <v>182</v>
      </c>
      <c r="D39" s="30">
        <v>1</v>
      </c>
      <c r="E39" s="30" t="s">
        <v>30</v>
      </c>
      <c r="F39" s="30" t="s">
        <v>23</v>
      </c>
      <c r="G39" s="30" t="s">
        <v>20</v>
      </c>
      <c r="H39" s="30" t="s">
        <v>21</v>
      </c>
      <c r="I39" s="30" t="s">
        <v>22</v>
      </c>
      <c r="J39" s="30">
        <v>110</v>
      </c>
      <c r="K39" s="139">
        <f>K40</f>
        <v>166.8</v>
      </c>
      <c r="L39" s="49">
        <f>L40</f>
        <v>192</v>
      </c>
      <c r="M39" s="32">
        <f>M40</f>
        <v>0</v>
      </c>
      <c r="N39" s="32">
        <f>N40</f>
        <v>0</v>
      </c>
      <c r="O39" s="33">
        <f>O40</f>
        <v>0</v>
      </c>
    </row>
    <row r="40" spans="1:15" ht="9" customHeight="1">
      <c r="A40" s="34"/>
      <c r="B40" s="338" t="s">
        <v>160</v>
      </c>
      <c r="C40" s="36">
        <v>182</v>
      </c>
      <c r="D40" s="45">
        <v>1</v>
      </c>
      <c r="E40" s="36" t="s">
        <v>30</v>
      </c>
      <c r="F40" s="45" t="s">
        <v>23</v>
      </c>
      <c r="G40" s="36" t="s">
        <v>31</v>
      </c>
      <c r="H40" s="45">
        <v>13</v>
      </c>
      <c r="I40" s="36" t="s">
        <v>22</v>
      </c>
      <c r="J40" s="45">
        <v>110</v>
      </c>
      <c r="K40" s="311">
        <v>166.8</v>
      </c>
      <c r="L40" s="50">
        <f>213-21</f>
        <v>192</v>
      </c>
      <c r="M40" s="38"/>
      <c r="N40" s="46"/>
      <c r="O40" s="39"/>
    </row>
    <row r="41" spans="1:15" ht="10.5">
      <c r="A41" s="40"/>
      <c r="B41" s="338"/>
      <c r="C41" s="41"/>
      <c r="D41" s="4"/>
      <c r="E41" s="41"/>
      <c r="F41" s="4"/>
      <c r="G41" s="41"/>
      <c r="H41" s="4"/>
      <c r="I41" s="41"/>
      <c r="J41" s="4"/>
      <c r="K41" s="47"/>
      <c r="L41" s="5"/>
      <c r="M41" s="43"/>
      <c r="N41" s="5"/>
      <c r="O41" s="44"/>
    </row>
    <row r="42" spans="1:15" ht="10.5">
      <c r="A42" s="40"/>
      <c r="B42" s="338"/>
      <c r="C42" s="41"/>
      <c r="D42" s="4"/>
      <c r="E42" s="41"/>
      <c r="F42" s="4"/>
      <c r="G42" s="41"/>
      <c r="H42" s="4"/>
      <c r="I42" s="41"/>
      <c r="J42" s="4"/>
      <c r="K42" s="47"/>
      <c r="L42" s="5"/>
      <c r="M42" s="43"/>
      <c r="N42" s="5"/>
      <c r="O42" s="44"/>
    </row>
    <row r="43" spans="1:15" ht="10.5">
      <c r="A43" s="51"/>
      <c r="B43" s="338"/>
      <c r="C43" s="52"/>
      <c r="D43" s="53"/>
      <c r="E43" s="52"/>
      <c r="F43" s="53"/>
      <c r="G43" s="52"/>
      <c r="H43" s="53"/>
      <c r="I43" s="52"/>
      <c r="J43" s="53"/>
      <c r="K43" s="54"/>
      <c r="L43" s="55"/>
      <c r="M43" s="56"/>
      <c r="N43" s="55"/>
      <c r="O43" s="57"/>
    </row>
    <row r="44" spans="1:15" ht="10.5">
      <c r="A44" s="28" t="s">
        <v>143</v>
      </c>
      <c r="B44" s="29" t="s">
        <v>33</v>
      </c>
      <c r="C44" s="30">
        <v>182</v>
      </c>
      <c r="D44" s="30">
        <v>1</v>
      </c>
      <c r="E44" s="30" t="s">
        <v>30</v>
      </c>
      <c r="F44" s="30" t="s">
        <v>30</v>
      </c>
      <c r="G44" s="30" t="s">
        <v>20</v>
      </c>
      <c r="H44" s="30" t="s">
        <v>21</v>
      </c>
      <c r="I44" s="30" t="s">
        <v>22</v>
      </c>
      <c r="J44" s="30">
        <v>110</v>
      </c>
      <c r="K44" s="139">
        <f>K45+K49</f>
        <v>709.5</v>
      </c>
      <c r="L44" s="49">
        <f>L45+L49</f>
        <v>172</v>
      </c>
      <c r="M44" s="32">
        <f>M49</f>
        <v>0</v>
      </c>
      <c r="N44" s="32">
        <f>N49</f>
        <v>0</v>
      </c>
      <c r="O44" s="33">
        <f>O49</f>
        <v>0</v>
      </c>
    </row>
    <row r="45" spans="1:15" s="12" customFormat="1" ht="10.5">
      <c r="A45" s="58"/>
      <c r="B45" s="35" t="s">
        <v>156</v>
      </c>
      <c r="C45" s="59">
        <v>182</v>
      </c>
      <c r="D45" s="59">
        <v>1</v>
      </c>
      <c r="E45" s="59" t="s">
        <v>30</v>
      </c>
      <c r="F45" s="59" t="s">
        <v>30</v>
      </c>
      <c r="G45" s="249" t="s">
        <v>31</v>
      </c>
      <c r="H45" s="250" t="s">
        <v>60</v>
      </c>
      <c r="I45" s="59" t="s">
        <v>22</v>
      </c>
      <c r="J45" s="60">
        <v>110</v>
      </c>
      <c r="K45" s="140">
        <f>K46</f>
        <v>621.8</v>
      </c>
      <c r="L45" s="61">
        <f>L46</f>
        <v>157</v>
      </c>
      <c r="M45" s="62"/>
      <c r="N45" s="62"/>
      <c r="O45" s="63"/>
    </row>
    <row r="46" spans="1:15" s="12" customFormat="1" ht="31.5">
      <c r="A46" s="58"/>
      <c r="B46" s="35" t="s">
        <v>155</v>
      </c>
      <c r="C46" s="59">
        <v>182</v>
      </c>
      <c r="D46" s="59">
        <v>1</v>
      </c>
      <c r="E46" s="59" t="s">
        <v>30</v>
      </c>
      <c r="F46" s="59" t="s">
        <v>30</v>
      </c>
      <c r="G46" s="249" t="s">
        <v>154</v>
      </c>
      <c r="H46" s="60">
        <v>13</v>
      </c>
      <c r="I46" s="60" t="s">
        <v>22</v>
      </c>
      <c r="J46" s="60">
        <v>110</v>
      </c>
      <c r="K46" s="312">
        <v>621.8</v>
      </c>
      <c r="L46" s="61">
        <f>538-381</f>
        <v>157</v>
      </c>
      <c r="M46" s="62"/>
      <c r="N46" s="62"/>
      <c r="O46" s="63"/>
    </row>
    <row r="47" spans="1:15" ht="9" customHeight="1">
      <c r="A47" s="34"/>
      <c r="B47" s="338" t="s">
        <v>159</v>
      </c>
      <c r="C47" s="36">
        <v>182</v>
      </c>
      <c r="D47" s="36">
        <v>1</v>
      </c>
      <c r="E47" s="36" t="s">
        <v>30</v>
      </c>
      <c r="F47" s="36" t="s">
        <v>30</v>
      </c>
      <c r="G47" s="184" t="s">
        <v>140</v>
      </c>
      <c r="H47" s="36" t="s">
        <v>21</v>
      </c>
      <c r="I47" s="36" t="s">
        <v>22</v>
      </c>
      <c r="J47" s="36">
        <v>110</v>
      </c>
      <c r="K47" s="141">
        <f>K49</f>
        <v>87.7</v>
      </c>
      <c r="L47" s="64">
        <f>L49</f>
        <v>15</v>
      </c>
      <c r="M47" s="38">
        <f>M49</f>
        <v>0</v>
      </c>
      <c r="N47" s="38">
        <f>N49</f>
        <v>0</v>
      </c>
      <c r="O47" s="39">
        <f>O49</f>
        <v>0</v>
      </c>
    </row>
    <row r="48" spans="1:15" ht="10.5">
      <c r="A48" s="40"/>
      <c r="B48" s="338"/>
      <c r="C48" s="41"/>
      <c r="D48" s="41"/>
      <c r="E48" s="41"/>
      <c r="F48" s="41"/>
      <c r="G48" s="41"/>
      <c r="H48" s="41"/>
      <c r="I48" s="41"/>
      <c r="J48" s="41"/>
      <c r="K48" s="47"/>
      <c r="L48" s="42"/>
      <c r="M48" s="43"/>
      <c r="N48" s="43"/>
      <c r="O48" s="44"/>
    </row>
    <row r="49" spans="1:15" ht="11.25" customHeight="1">
      <c r="A49" s="34"/>
      <c r="B49" s="338" t="s">
        <v>158</v>
      </c>
      <c r="C49" s="36">
        <v>182</v>
      </c>
      <c r="D49" s="36">
        <v>1</v>
      </c>
      <c r="E49" s="36" t="s">
        <v>30</v>
      </c>
      <c r="F49" s="36" t="s">
        <v>30</v>
      </c>
      <c r="G49" s="184" t="s">
        <v>157</v>
      </c>
      <c r="H49" s="36">
        <v>13</v>
      </c>
      <c r="I49" s="36" t="s">
        <v>22</v>
      </c>
      <c r="J49" s="36">
        <v>110</v>
      </c>
      <c r="K49" s="311">
        <v>87.7</v>
      </c>
      <c r="L49" s="64">
        <f>25-10</f>
        <v>15</v>
      </c>
      <c r="M49" s="38"/>
      <c r="N49" s="38"/>
      <c r="O49" s="39"/>
    </row>
    <row r="50" spans="1:15" ht="9.75" customHeight="1">
      <c r="A50" s="40"/>
      <c r="B50" s="338"/>
      <c r="C50" s="41"/>
      <c r="D50" s="41"/>
      <c r="E50" s="41"/>
      <c r="F50" s="41"/>
      <c r="G50" s="41"/>
      <c r="H50" s="41"/>
      <c r="I50" s="41"/>
      <c r="J50" s="41"/>
      <c r="K50" s="47"/>
      <c r="L50" s="42"/>
      <c r="M50" s="43"/>
      <c r="N50" s="43"/>
      <c r="O50" s="44"/>
    </row>
    <row r="51" spans="1:15" ht="10.5">
      <c r="A51" s="40"/>
      <c r="B51" s="338"/>
      <c r="C51" s="41"/>
      <c r="D51" s="41"/>
      <c r="E51" s="41"/>
      <c r="F51" s="41"/>
      <c r="G51" s="41"/>
      <c r="H51" s="41"/>
      <c r="I51" s="41"/>
      <c r="J51" s="41"/>
      <c r="K51" s="47"/>
      <c r="L51" s="42"/>
      <c r="M51" s="43"/>
      <c r="N51" s="43"/>
      <c r="O51" s="44"/>
    </row>
    <row r="52" spans="1:15" ht="10.5">
      <c r="A52" s="51"/>
      <c r="B52" s="338"/>
      <c r="C52" s="41"/>
      <c r="D52" s="41"/>
      <c r="E52" s="41"/>
      <c r="F52" s="41"/>
      <c r="G52" s="41"/>
      <c r="H52" s="41"/>
      <c r="I52" s="41"/>
      <c r="J52" s="41"/>
      <c r="K52" s="54"/>
      <c r="L52" s="42"/>
      <c r="M52" s="43"/>
      <c r="N52" s="43"/>
      <c r="O52" s="44"/>
    </row>
    <row r="53" spans="1:15" ht="10.5" hidden="1">
      <c r="A53" s="28" t="s">
        <v>34</v>
      </c>
      <c r="B53" s="29" t="s">
        <v>101</v>
      </c>
      <c r="C53" s="30" t="s">
        <v>20</v>
      </c>
      <c r="D53" s="30">
        <v>1</v>
      </c>
      <c r="E53" s="30" t="s">
        <v>102</v>
      </c>
      <c r="F53" s="30" t="s">
        <v>21</v>
      </c>
      <c r="G53" s="30" t="s">
        <v>20</v>
      </c>
      <c r="H53" s="30" t="s">
        <v>21</v>
      </c>
      <c r="I53" s="30" t="s">
        <v>22</v>
      </c>
      <c r="J53" s="30" t="s">
        <v>20</v>
      </c>
      <c r="K53" s="142">
        <f>K54</f>
        <v>0</v>
      </c>
      <c r="L53" s="42">
        <f>L54</f>
        <v>0</v>
      </c>
      <c r="M53" s="43"/>
      <c r="N53" s="43"/>
      <c r="O53" s="44"/>
    </row>
    <row r="54" spans="1:15" ht="31.5" hidden="1">
      <c r="A54" s="65" t="s">
        <v>36</v>
      </c>
      <c r="B54" s="66" t="s">
        <v>103</v>
      </c>
      <c r="C54" s="59">
        <v>304</v>
      </c>
      <c r="D54" s="59">
        <v>1</v>
      </c>
      <c r="E54" s="59" t="s">
        <v>102</v>
      </c>
      <c r="F54" s="59" t="s">
        <v>92</v>
      </c>
      <c r="G54" s="59" t="s">
        <v>20</v>
      </c>
      <c r="H54" s="59" t="s">
        <v>23</v>
      </c>
      <c r="I54" s="59" t="s">
        <v>22</v>
      </c>
      <c r="J54" s="59" t="s">
        <v>104</v>
      </c>
      <c r="K54" s="143">
        <f>K55</f>
        <v>0</v>
      </c>
      <c r="L54" s="42">
        <f>L55</f>
        <v>0</v>
      </c>
      <c r="M54" s="43"/>
      <c r="N54" s="43"/>
      <c r="O54" s="44"/>
    </row>
    <row r="55" spans="1:15" ht="63" hidden="1">
      <c r="A55" s="40"/>
      <c r="B55" s="67" t="s">
        <v>105</v>
      </c>
      <c r="C55" s="59">
        <v>304</v>
      </c>
      <c r="D55" s="59">
        <v>1</v>
      </c>
      <c r="E55" s="59" t="s">
        <v>102</v>
      </c>
      <c r="F55" s="59" t="s">
        <v>92</v>
      </c>
      <c r="G55" s="59" t="s">
        <v>25</v>
      </c>
      <c r="H55" s="59" t="s">
        <v>23</v>
      </c>
      <c r="I55" s="59" t="s">
        <v>106</v>
      </c>
      <c r="J55" s="59" t="s">
        <v>104</v>
      </c>
      <c r="K55" s="144">
        <f>SUM(L55:O55)</f>
        <v>0</v>
      </c>
      <c r="L55" s="42">
        <v>0</v>
      </c>
      <c r="M55" s="43"/>
      <c r="N55" s="43"/>
      <c r="O55" s="44"/>
    </row>
    <row r="56" spans="1:15" ht="12.75" customHeight="1">
      <c r="A56" s="34">
        <v>4</v>
      </c>
      <c r="B56" s="338" t="s">
        <v>35</v>
      </c>
      <c r="C56" s="36" t="s">
        <v>20</v>
      </c>
      <c r="D56" s="36">
        <v>1</v>
      </c>
      <c r="E56" s="36">
        <v>11</v>
      </c>
      <c r="F56" s="36" t="s">
        <v>21</v>
      </c>
      <c r="G56" s="36" t="s">
        <v>20</v>
      </c>
      <c r="H56" s="36" t="s">
        <v>21</v>
      </c>
      <c r="I56" s="36" t="s">
        <v>22</v>
      </c>
      <c r="J56" s="36" t="s">
        <v>20</v>
      </c>
      <c r="K56" s="141">
        <f>K60</f>
        <v>616.7</v>
      </c>
      <c r="L56" s="68">
        <f>L60</f>
        <v>658.7</v>
      </c>
      <c r="M56" s="38">
        <f>M60</f>
        <v>0</v>
      </c>
      <c r="N56" s="38">
        <f>N60</f>
        <v>0</v>
      </c>
      <c r="O56" s="39">
        <f>O60</f>
        <v>0</v>
      </c>
    </row>
    <row r="57" spans="1:15" ht="10.5">
      <c r="A57" s="40"/>
      <c r="B57" s="338"/>
      <c r="C57" s="41"/>
      <c r="D57" s="41"/>
      <c r="E57" s="41"/>
      <c r="F57" s="41"/>
      <c r="G57" s="41"/>
      <c r="H57" s="41"/>
      <c r="I57" s="41"/>
      <c r="J57" s="41"/>
      <c r="K57" s="321"/>
      <c r="L57" s="69"/>
      <c r="M57" s="43"/>
      <c r="N57" s="43"/>
      <c r="O57" s="44"/>
    </row>
    <row r="58" spans="1:15" ht="10.5">
      <c r="A58" s="40"/>
      <c r="B58" s="338"/>
      <c r="C58" s="41"/>
      <c r="D58" s="41"/>
      <c r="E58" s="41"/>
      <c r="F58" s="41"/>
      <c r="G58" s="41"/>
      <c r="H58" s="41"/>
      <c r="I58" s="41"/>
      <c r="J58" s="41"/>
      <c r="K58" s="321"/>
      <c r="L58" s="69"/>
      <c r="M58" s="43"/>
      <c r="N58" s="43"/>
      <c r="O58" s="44"/>
    </row>
    <row r="59" spans="1:15" ht="3" customHeight="1">
      <c r="A59" s="51"/>
      <c r="B59" s="338"/>
      <c r="C59" s="52"/>
      <c r="D59" s="52"/>
      <c r="E59" s="52"/>
      <c r="F59" s="52"/>
      <c r="G59" s="52"/>
      <c r="H59" s="52"/>
      <c r="I59" s="52"/>
      <c r="J59" s="52"/>
      <c r="K59" s="322"/>
      <c r="L59" s="70"/>
      <c r="M59" s="56"/>
      <c r="N59" s="56"/>
      <c r="O59" s="57"/>
    </row>
    <row r="60" spans="1:15" ht="12" customHeight="1">
      <c r="A60" s="34" t="s">
        <v>69</v>
      </c>
      <c r="B60" s="352" t="s">
        <v>74</v>
      </c>
      <c r="C60" s="45" t="s">
        <v>20</v>
      </c>
      <c r="D60" s="36">
        <v>1</v>
      </c>
      <c r="E60" s="45">
        <v>11</v>
      </c>
      <c r="F60" s="36" t="s">
        <v>37</v>
      </c>
      <c r="G60" s="45" t="s">
        <v>20</v>
      </c>
      <c r="H60" s="36" t="s">
        <v>21</v>
      </c>
      <c r="I60" s="45" t="s">
        <v>22</v>
      </c>
      <c r="J60" s="36" t="s">
        <v>38</v>
      </c>
      <c r="K60" s="141">
        <f>K93+K67</f>
        <v>616.7</v>
      </c>
      <c r="L60" s="68">
        <f>L93+L74</f>
        <v>658.7</v>
      </c>
      <c r="M60" s="46">
        <f>M93+M74</f>
        <v>0</v>
      </c>
      <c r="N60" s="38">
        <f>N93+N74</f>
        <v>0</v>
      </c>
      <c r="O60" s="71">
        <f>O93+O74</f>
        <v>0</v>
      </c>
    </row>
    <row r="61" spans="1:15" ht="11.25" customHeight="1">
      <c r="A61" s="40"/>
      <c r="B61" s="352"/>
      <c r="C61" s="4"/>
      <c r="D61" s="41"/>
      <c r="E61" s="4"/>
      <c r="F61" s="41"/>
      <c r="G61" s="4"/>
      <c r="H61" s="41"/>
      <c r="I61" s="4"/>
      <c r="J61" s="41"/>
      <c r="K61" s="152"/>
      <c r="L61" s="42"/>
      <c r="M61" s="5"/>
      <c r="N61" s="43"/>
      <c r="O61" s="72"/>
    </row>
    <row r="62" spans="1:15" ht="11.25" customHeight="1">
      <c r="A62" s="40"/>
      <c r="B62" s="352"/>
      <c r="C62" s="4"/>
      <c r="D62" s="41"/>
      <c r="E62" s="4"/>
      <c r="F62" s="41"/>
      <c r="G62" s="4"/>
      <c r="H62" s="41"/>
      <c r="I62" s="4"/>
      <c r="J62" s="41"/>
      <c r="K62" s="152"/>
      <c r="L62" s="42"/>
      <c r="M62" s="5"/>
      <c r="N62" s="43"/>
      <c r="O62" s="72"/>
    </row>
    <row r="63" spans="1:15" ht="11.25" customHeight="1">
      <c r="A63" s="40"/>
      <c r="B63" s="352"/>
      <c r="C63" s="4"/>
      <c r="D63" s="41"/>
      <c r="E63" s="4"/>
      <c r="F63" s="41"/>
      <c r="G63" s="4"/>
      <c r="H63" s="41"/>
      <c r="I63" s="4"/>
      <c r="J63" s="41"/>
      <c r="K63" s="152"/>
      <c r="L63" s="42"/>
      <c r="M63" s="5"/>
      <c r="N63" s="43"/>
      <c r="O63" s="72"/>
    </row>
    <row r="64" spans="1:15" ht="11.25" customHeight="1">
      <c r="A64" s="40"/>
      <c r="B64" s="352"/>
      <c r="C64" s="4"/>
      <c r="D64" s="41"/>
      <c r="E64" s="4"/>
      <c r="F64" s="41"/>
      <c r="G64" s="4"/>
      <c r="H64" s="41"/>
      <c r="I64" s="4"/>
      <c r="J64" s="41"/>
      <c r="K64" s="152"/>
      <c r="L64" s="42"/>
      <c r="M64" s="5"/>
      <c r="N64" s="43"/>
      <c r="O64" s="72"/>
    </row>
    <row r="65" spans="1:15" ht="9.75" customHeight="1" thickBot="1">
      <c r="A65" s="51"/>
      <c r="B65" s="352"/>
      <c r="C65" s="53"/>
      <c r="D65" s="52"/>
      <c r="E65" s="53"/>
      <c r="F65" s="52"/>
      <c r="G65" s="53"/>
      <c r="H65" s="52"/>
      <c r="I65" s="53"/>
      <c r="J65" s="52"/>
      <c r="K65" s="258"/>
      <c r="L65" s="74"/>
      <c r="M65" s="55"/>
      <c r="N65" s="56"/>
      <c r="O65" s="75"/>
    </row>
    <row r="66" spans="1:15" s="2" customFormat="1" ht="10.5" customHeight="1" thickBot="1">
      <c r="A66" s="82">
        <v>1</v>
      </c>
      <c r="B66" s="83">
        <v>2</v>
      </c>
      <c r="C66" s="84">
        <v>3</v>
      </c>
      <c r="D66" s="84">
        <v>4</v>
      </c>
      <c r="E66" s="84">
        <v>5</v>
      </c>
      <c r="F66" s="84">
        <v>6</v>
      </c>
      <c r="G66" s="84">
        <v>7</v>
      </c>
      <c r="H66" s="84">
        <v>8</v>
      </c>
      <c r="I66" s="84">
        <v>9</v>
      </c>
      <c r="J66" s="84">
        <v>10</v>
      </c>
      <c r="K66" s="85">
        <v>11</v>
      </c>
      <c r="L66" s="21">
        <v>12</v>
      </c>
      <c r="M66" s="15">
        <v>13</v>
      </c>
      <c r="N66" s="15">
        <v>14</v>
      </c>
      <c r="O66" s="15">
        <v>15</v>
      </c>
    </row>
    <row r="67" spans="1:15" ht="9.75" customHeight="1">
      <c r="A67" s="34"/>
      <c r="B67" s="339" t="s">
        <v>75</v>
      </c>
      <c r="C67" s="45" t="s">
        <v>20</v>
      </c>
      <c r="D67" s="36">
        <v>1</v>
      </c>
      <c r="E67" s="45">
        <v>11</v>
      </c>
      <c r="F67" s="36" t="s">
        <v>37</v>
      </c>
      <c r="G67" s="45" t="s">
        <v>44</v>
      </c>
      <c r="H67" s="36" t="s">
        <v>21</v>
      </c>
      <c r="I67" s="45" t="s">
        <v>22</v>
      </c>
      <c r="J67" s="36" t="s">
        <v>38</v>
      </c>
      <c r="K67" s="141">
        <f>K74+K81</f>
        <v>36.4</v>
      </c>
      <c r="L67" s="69">
        <f>L74</f>
        <v>8.7</v>
      </c>
      <c r="M67" s="5"/>
      <c r="N67" s="43"/>
      <c r="O67" s="72"/>
    </row>
    <row r="68" spans="1:15" ht="9.75" customHeight="1">
      <c r="A68" s="40"/>
      <c r="B68" s="339"/>
      <c r="C68" s="4"/>
      <c r="D68" s="41"/>
      <c r="E68" s="4"/>
      <c r="F68" s="41"/>
      <c r="G68" s="4"/>
      <c r="H68" s="41"/>
      <c r="I68" s="4"/>
      <c r="J68" s="41"/>
      <c r="K68" s="11"/>
      <c r="L68" s="42"/>
      <c r="M68" s="5"/>
      <c r="N68" s="43"/>
      <c r="O68" s="72"/>
    </row>
    <row r="69" spans="1:15" ht="9.75" customHeight="1">
      <c r="A69" s="40"/>
      <c r="B69" s="339"/>
      <c r="C69" s="4"/>
      <c r="D69" s="41"/>
      <c r="E69" s="4"/>
      <c r="F69" s="41"/>
      <c r="G69" s="4"/>
      <c r="H69" s="41"/>
      <c r="I69" s="4"/>
      <c r="J69" s="41"/>
      <c r="K69" s="11"/>
      <c r="L69" s="42"/>
      <c r="M69" s="5"/>
      <c r="N69" s="43"/>
      <c r="O69" s="72"/>
    </row>
    <row r="70" spans="1:15" ht="9.75" customHeight="1">
      <c r="A70" s="40"/>
      <c r="B70" s="339"/>
      <c r="C70" s="4"/>
      <c r="D70" s="41"/>
      <c r="E70" s="4"/>
      <c r="F70" s="41"/>
      <c r="G70" s="4"/>
      <c r="H70" s="41"/>
      <c r="I70" s="4"/>
      <c r="J70" s="41"/>
      <c r="K70" s="11"/>
      <c r="L70" s="42"/>
      <c r="M70" s="5"/>
      <c r="N70" s="43"/>
      <c r="O70" s="72"/>
    </row>
    <row r="71" spans="1:15" ht="9.75" customHeight="1">
      <c r="A71" s="40"/>
      <c r="B71" s="339"/>
      <c r="C71" s="4"/>
      <c r="D71" s="41"/>
      <c r="E71" s="4"/>
      <c r="F71" s="41"/>
      <c r="G71" s="4"/>
      <c r="H71" s="41"/>
      <c r="I71" s="4"/>
      <c r="J71" s="41"/>
      <c r="K71" s="11"/>
      <c r="L71" s="42"/>
      <c r="M71" s="5"/>
      <c r="N71" s="43"/>
      <c r="O71" s="72"/>
    </row>
    <row r="72" spans="1:15" ht="9.75" customHeight="1" thickBot="1">
      <c r="A72" s="148"/>
      <c r="B72" s="340"/>
      <c r="C72" s="129"/>
      <c r="D72" s="130"/>
      <c r="E72" s="129"/>
      <c r="F72" s="130"/>
      <c r="G72" s="129"/>
      <c r="H72" s="130"/>
      <c r="I72" s="129"/>
      <c r="J72" s="130"/>
      <c r="K72" s="178"/>
      <c r="L72" s="78"/>
      <c r="M72" s="79"/>
      <c r="N72" s="80"/>
      <c r="O72" s="81"/>
    </row>
    <row r="73" spans="1:15" s="2" customFormat="1" ht="10.5" customHeight="1" hidden="1" thickBot="1">
      <c r="A73" s="153">
        <v>1</v>
      </c>
      <c r="B73" s="96">
        <v>2</v>
      </c>
      <c r="C73" s="97">
        <v>3</v>
      </c>
      <c r="D73" s="97">
        <v>4</v>
      </c>
      <c r="E73" s="97">
        <v>5</v>
      </c>
      <c r="F73" s="97">
        <v>6</v>
      </c>
      <c r="G73" s="97">
        <v>7</v>
      </c>
      <c r="H73" s="97">
        <v>8</v>
      </c>
      <c r="I73" s="97">
        <v>9</v>
      </c>
      <c r="J73" s="97">
        <v>10</v>
      </c>
      <c r="K73" s="154">
        <v>11</v>
      </c>
      <c r="L73" s="21">
        <v>12</v>
      </c>
      <c r="M73" s="15">
        <v>13</v>
      </c>
      <c r="N73" s="15">
        <v>14</v>
      </c>
      <c r="O73" s="15">
        <v>15</v>
      </c>
    </row>
    <row r="74" spans="1:15" s="8" customFormat="1" ht="11.25" customHeight="1">
      <c r="A74" s="191"/>
      <c r="B74" s="349" t="s">
        <v>161</v>
      </c>
      <c r="C74" s="189">
        <v>301</v>
      </c>
      <c r="D74" s="190">
        <v>1</v>
      </c>
      <c r="E74" s="189">
        <v>11</v>
      </c>
      <c r="F74" s="190" t="s">
        <v>37</v>
      </c>
      <c r="G74" s="189" t="s">
        <v>93</v>
      </c>
      <c r="H74" s="190">
        <v>13</v>
      </c>
      <c r="I74" s="189" t="s">
        <v>22</v>
      </c>
      <c r="J74" s="190" t="s">
        <v>38</v>
      </c>
      <c r="K74" s="320">
        <v>36.4</v>
      </c>
      <c r="L74" s="86">
        <f>12-3.3</f>
        <v>8.7</v>
      </c>
      <c r="M74" s="9"/>
      <c r="N74" s="87"/>
      <c r="O74" s="88"/>
    </row>
    <row r="75" spans="1:15" s="8" customFormat="1" ht="10.5">
      <c r="A75" s="146"/>
      <c r="B75" s="350"/>
      <c r="C75" s="4"/>
      <c r="D75" s="41"/>
      <c r="E75" s="4"/>
      <c r="F75" s="41"/>
      <c r="G75" s="4"/>
      <c r="H75" s="41"/>
      <c r="I75" s="4"/>
      <c r="J75" s="41"/>
      <c r="K75" s="6"/>
      <c r="L75" s="89"/>
      <c r="M75" s="9"/>
      <c r="N75" s="87"/>
      <c r="O75" s="88"/>
    </row>
    <row r="76" spans="1:15" s="8" customFormat="1" ht="11.25" customHeight="1">
      <c r="A76" s="146"/>
      <c r="B76" s="350"/>
      <c r="C76" s="4"/>
      <c r="D76" s="41"/>
      <c r="E76" s="4"/>
      <c r="F76" s="41"/>
      <c r="G76" s="4"/>
      <c r="H76" s="41"/>
      <c r="I76" s="4"/>
      <c r="J76" s="41"/>
      <c r="K76" s="6"/>
      <c r="L76" s="89"/>
      <c r="M76" s="9"/>
      <c r="N76" s="87"/>
      <c r="O76" s="88"/>
    </row>
    <row r="77" spans="1:15" s="8" customFormat="1" ht="13.5" customHeight="1">
      <c r="A77" s="146"/>
      <c r="B77" s="350"/>
      <c r="C77" s="4"/>
      <c r="D77" s="41"/>
      <c r="E77" s="4"/>
      <c r="F77" s="41"/>
      <c r="G77" s="4"/>
      <c r="H77" s="41"/>
      <c r="I77" s="4"/>
      <c r="J77" s="41"/>
      <c r="K77" s="6"/>
      <c r="L77" s="89"/>
      <c r="M77" s="9"/>
      <c r="N77" s="87"/>
      <c r="O77" s="88"/>
    </row>
    <row r="78" spans="1:15" s="8" customFormat="1" ht="13.5" customHeight="1">
      <c r="A78" s="146"/>
      <c r="B78" s="350"/>
      <c r="C78" s="4"/>
      <c r="D78" s="41"/>
      <c r="E78" s="4"/>
      <c r="F78" s="41"/>
      <c r="G78" s="4"/>
      <c r="H78" s="41"/>
      <c r="I78" s="4"/>
      <c r="J78" s="41"/>
      <c r="K78" s="6"/>
      <c r="L78" s="89"/>
      <c r="M78" s="9"/>
      <c r="N78" s="87"/>
      <c r="O78" s="88"/>
    </row>
    <row r="79" spans="1:15" s="8" customFormat="1" ht="9.75" customHeight="1">
      <c r="A79" s="192"/>
      <c r="B79" s="351"/>
      <c r="C79" s="129"/>
      <c r="D79" s="130"/>
      <c r="E79" s="129"/>
      <c r="F79" s="130"/>
      <c r="G79" s="129"/>
      <c r="H79" s="130"/>
      <c r="I79" s="129"/>
      <c r="J79" s="130"/>
      <c r="K79" s="149"/>
      <c r="L79" s="89"/>
      <c r="M79" s="9"/>
      <c r="N79" s="87"/>
      <c r="O79" s="88"/>
    </row>
    <row r="80" spans="1:15" s="2" customFormat="1" ht="10.5" customHeight="1" hidden="1" thickBot="1">
      <c r="A80" s="153">
        <v>1</v>
      </c>
      <c r="B80" s="96">
        <v>2</v>
      </c>
      <c r="C80" s="97">
        <v>3</v>
      </c>
      <c r="D80" s="97">
        <v>4</v>
      </c>
      <c r="E80" s="97">
        <v>5</v>
      </c>
      <c r="F80" s="97">
        <v>6</v>
      </c>
      <c r="G80" s="97">
        <v>7</v>
      </c>
      <c r="H80" s="97">
        <v>8</v>
      </c>
      <c r="I80" s="97">
        <v>9</v>
      </c>
      <c r="J80" s="97">
        <v>10</v>
      </c>
      <c r="K80" s="154">
        <v>11</v>
      </c>
      <c r="L80" s="21">
        <v>12</v>
      </c>
      <c r="M80" s="15">
        <v>13</v>
      </c>
      <c r="N80" s="15">
        <v>14</v>
      </c>
      <c r="O80" s="15">
        <v>15</v>
      </c>
    </row>
    <row r="81" spans="1:15" s="2" customFormat="1" ht="63" customHeight="1" hidden="1">
      <c r="A81" s="317"/>
      <c r="B81" s="318" t="s">
        <v>161</v>
      </c>
      <c r="C81" s="315">
        <v>304</v>
      </c>
      <c r="D81" s="316">
        <v>1</v>
      </c>
      <c r="E81" s="315">
        <v>11</v>
      </c>
      <c r="F81" s="316" t="s">
        <v>37</v>
      </c>
      <c r="G81" s="315" t="s">
        <v>93</v>
      </c>
      <c r="H81" s="316">
        <v>13</v>
      </c>
      <c r="I81" s="315" t="s">
        <v>22</v>
      </c>
      <c r="J81" s="316" t="s">
        <v>38</v>
      </c>
      <c r="K81" s="319">
        <v>0</v>
      </c>
      <c r="L81" s="313"/>
      <c r="M81" s="313"/>
      <c r="N81" s="313"/>
      <c r="O81" s="314"/>
    </row>
    <row r="82" spans="1:15" ht="8.25" customHeight="1">
      <c r="A82" s="188"/>
      <c r="B82" s="353" t="s">
        <v>76</v>
      </c>
      <c r="C82" s="189">
        <v>304</v>
      </c>
      <c r="D82" s="190">
        <v>1</v>
      </c>
      <c r="E82" s="189">
        <v>11</v>
      </c>
      <c r="F82" s="190" t="s">
        <v>37</v>
      </c>
      <c r="G82" s="189" t="s">
        <v>31</v>
      </c>
      <c r="H82" s="190" t="s">
        <v>21</v>
      </c>
      <c r="I82" s="189" t="s">
        <v>22</v>
      </c>
      <c r="J82" s="190">
        <v>120</v>
      </c>
      <c r="K82" s="320">
        <f>K93</f>
        <v>580.3</v>
      </c>
      <c r="L82" s="37">
        <f>L93</f>
        <v>650</v>
      </c>
      <c r="M82" s="46">
        <f>M93</f>
        <v>0</v>
      </c>
      <c r="N82" s="38">
        <f>N93</f>
        <v>0</v>
      </c>
      <c r="O82" s="71">
        <f>O93</f>
        <v>0</v>
      </c>
    </row>
    <row r="83" spans="1:15" ht="10.5">
      <c r="A83" s="40"/>
      <c r="B83" s="352"/>
      <c r="C83" s="4"/>
      <c r="D83" s="41"/>
      <c r="E83" s="4"/>
      <c r="F83" s="41"/>
      <c r="G83" s="4"/>
      <c r="H83" s="41"/>
      <c r="I83" s="4"/>
      <c r="J83" s="41"/>
      <c r="K83" s="6"/>
      <c r="L83" s="42"/>
      <c r="M83" s="5"/>
      <c r="N83" s="43"/>
      <c r="O83" s="72"/>
    </row>
    <row r="84" spans="1:15" ht="5.25" customHeight="1">
      <c r="A84" s="40"/>
      <c r="B84" s="352"/>
      <c r="C84" s="4"/>
      <c r="D84" s="41"/>
      <c r="E84" s="4"/>
      <c r="F84" s="41"/>
      <c r="G84" s="4"/>
      <c r="H84" s="41"/>
      <c r="I84" s="4"/>
      <c r="J84" s="41"/>
      <c r="K84" s="6"/>
      <c r="L84" s="42"/>
      <c r="M84" s="5"/>
      <c r="N84" s="43"/>
      <c r="O84" s="72"/>
    </row>
    <row r="85" spans="1:15" ht="5.25" customHeight="1">
      <c r="A85" s="40"/>
      <c r="B85" s="352"/>
      <c r="C85" s="4"/>
      <c r="D85" s="41"/>
      <c r="E85" s="4"/>
      <c r="F85" s="41"/>
      <c r="G85" s="4"/>
      <c r="H85" s="41"/>
      <c r="I85" s="4"/>
      <c r="J85" s="41"/>
      <c r="K85" s="6"/>
      <c r="L85" s="42"/>
      <c r="M85" s="5"/>
      <c r="N85" s="43"/>
      <c r="O85" s="72"/>
    </row>
    <row r="86" spans="1:15" ht="5.25" customHeight="1">
      <c r="A86" s="40"/>
      <c r="B86" s="352"/>
      <c r="C86" s="4"/>
      <c r="D86" s="41"/>
      <c r="E86" s="4"/>
      <c r="F86" s="41"/>
      <c r="G86" s="4"/>
      <c r="H86" s="41"/>
      <c r="I86" s="4"/>
      <c r="J86" s="41"/>
      <c r="K86" s="6"/>
      <c r="L86" s="42"/>
      <c r="M86" s="5"/>
      <c r="N86" s="43"/>
      <c r="O86" s="72"/>
    </row>
    <row r="87" spans="1:15" ht="9" customHeight="1">
      <c r="A87" s="40"/>
      <c r="B87" s="352"/>
      <c r="C87" s="4"/>
      <c r="D87" s="41"/>
      <c r="E87" s="4"/>
      <c r="F87" s="41"/>
      <c r="G87" s="4"/>
      <c r="H87" s="41"/>
      <c r="I87" s="4"/>
      <c r="J87" s="41"/>
      <c r="K87" s="6"/>
      <c r="L87" s="42"/>
      <c r="M87" s="5"/>
      <c r="N87" s="43"/>
      <c r="O87" s="72"/>
    </row>
    <row r="88" spans="1:15" ht="9.75" customHeight="1">
      <c r="A88" s="40"/>
      <c r="B88" s="352"/>
      <c r="C88" s="4"/>
      <c r="D88" s="41"/>
      <c r="E88" s="4"/>
      <c r="F88" s="41"/>
      <c r="G88" s="4"/>
      <c r="H88" s="41"/>
      <c r="I88" s="4"/>
      <c r="J88" s="41"/>
      <c r="K88" s="6"/>
      <c r="L88" s="42"/>
      <c r="M88" s="5"/>
      <c r="N88" s="43"/>
      <c r="O88" s="72"/>
    </row>
    <row r="89" spans="1:15" ht="7.5" customHeight="1">
      <c r="A89" s="40"/>
      <c r="B89" s="352"/>
      <c r="C89" s="4"/>
      <c r="D89" s="41"/>
      <c r="E89" s="4"/>
      <c r="F89" s="41"/>
      <c r="G89" s="4"/>
      <c r="H89" s="41"/>
      <c r="I89" s="4"/>
      <c r="J89" s="41"/>
      <c r="K89" s="6"/>
      <c r="L89" s="42"/>
      <c r="M89" s="5"/>
      <c r="N89" s="43"/>
      <c r="O89" s="72"/>
    </row>
    <row r="90" spans="1:15" ht="6" customHeight="1">
      <c r="A90" s="40"/>
      <c r="B90" s="352"/>
      <c r="C90" s="4"/>
      <c r="D90" s="41"/>
      <c r="E90" s="4"/>
      <c r="F90" s="41"/>
      <c r="G90" s="4"/>
      <c r="H90" s="41"/>
      <c r="I90" s="4"/>
      <c r="J90" s="41"/>
      <c r="K90" s="6"/>
      <c r="L90" s="42"/>
      <c r="M90" s="5"/>
      <c r="N90" s="43"/>
      <c r="O90" s="72"/>
    </row>
    <row r="91" spans="1:15" ht="8.25" customHeight="1">
      <c r="A91" s="148"/>
      <c r="B91" s="340"/>
      <c r="C91" s="129"/>
      <c r="D91" s="130"/>
      <c r="E91" s="129"/>
      <c r="F91" s="130"/>
      <c r="G91" s="129"/>
      <c r="H91" s="130"/>
      <c r="I91" s="129"/>
      <c r="J91" s="130"/>
      <c r="K91" s="149"/>
      <c r="L91" s="74"/>
      <c r="M91" s="55"/>
      <c r="N91" s="56"/>
      <c r="O91" s="75"/>
    </row>
    <row r="92" spans="1:15" s="2" customFormat="1" ht="10.5" customHeight="1" hidden="1" thickBot="1">
      <c r="A92" s="328">
        <v>1</v>
      </c>
      <c r="B92" s="329">
        <v>2</v>
      </c>
      <c r="C92" s="330">
        <v>3</v>
      </c>
      <c r="D92" s="330">
        <v>4</v>
      </c>
      <c r="E92" s="330">
        <v>5</v>
      </c>
      <c r="F92" s="330">
        <v>6</v>
      </c>
      <c r="G92" s="330">
        <v>7</v>
      </c>
      <c r="H92" s="330">
        <v>8</v>
      </c>
      <c r="I92" s="330">
        <v>9</v>
      </c>
      <c r="J92" s="330">
        <v>10</v>
      </c>
      <c r="K92" s="331">
        <v>11</v>
      </c>
      <c r="L92" s="21">
        <v>12</v>
      </c>
      <c r="M92" s="15">
        <v>13</v>
      </c>
      <c r="N92" s="15">
        <v>14</v>
      </c>
      <c r="O92" s="15">
        <v>15</v>
      </c>
    </row>
    <row r="93" spans="1:15" ht="8.25" customHeight="1" thickBot="1">
      <c r="A93" s="34"/>
      <c r="B93" s="354" t="s">
        <v>162</v>
      </c>
      <c r="C93" s="45">
        <v>304</v>
      </c>
      <c r="D93" s="36">
        <v>1</v>
      </c>
      <c r="E93" s="45">
        <v>11</v>
      </c>
      <c r="F93" s="36" t="s">
        <v>37</v>
      </c>
      <c r="G93" s="45" t="s">
        <v>39</v>
      </c>
      <c r="H93" s="36">
        <v>13</v>
      </c>
      <c r="I93" s="45" t="s">
        <v>22</v>
      </c>
      <c r="J93" s="36">
        <v>120</v>
      </c>
      <c r="K93" s="141">
        <v>580.3</v>
      </c>
      <c r="L93" s="37">
        <f>400+250</f>
        <v>650</v>
      </c>
      <c r="M93" s="46"/>
      <c r="N93" s="38"/>
      <c r="O93" s="71"/>
    </row>
    <row r="94" spans="1:15" ht="9" customHeight="1" thickBot="1">
      <c r="A94" s="40"/>
      <c r="B94" s="354"/>
      <c r="C94" s="4"/>
      <c r="D94" s="41"/>
      <c r="E94" s="4"/>
      <c r="F94" s="41"/>
      <c r="G94" s="4"/>
      <c r="H94" s="41"/>
      <c r="I94" s="4"/>
      <c r="J94" s="41"/>
      <c r="K94" s="6"/>
      <c r="L94" s="42"/>
      <c r="M94" s="5"/>
      <c r="N94" s="43"/>
      <c r="O94" s="72"/>
    </row>
    <row r="95" spans="1:15" ht="6.75" customHeight="1" thickBot="1">
      <c r="A95" s="40"/>
      <c r="B95" s="354"/>
      <c r="C95" s="4"/>
      <c r="D95" s="41"/>
      <c r="E95" s="4"/>
      <c r="F95" s="41"/>
      <c r="G95" s="4"/>
      <c r="H95" s="41"/>
      <c r="I95" s="4"/>
      <c r="J95" s="41"/>
      <c r="K95" s="6"/>
      <c r="L95" s="42"/>
      <c r="M95" s="5"/>
      <c r="N95" s="43"/>
      <c r="O95" s="72"/>
    </row>
    <row r="96" spans="1:15" ht="6.75" customHeight="1" thickBot="1">
      <c r="A96" s="40"/>
      <c r="B96" s="354"/>
      <c r="C96" s="4"/>
      <c r="D96" s="41"/>
      <c r="E96" s="4"/>
      <c r="F96" s="41"/>
      <c r="G96" s="4"/>
      <c r="H96" s="41"/>
      <c r="I96" s="4"/>
      <c r="J96" s="41"/>
      <c r="K96" s="6"/>
      <c r="L96" s="42"/>
      <c r="M96" s="5"/>
      <c r="N96" s="43"/>
      <c r="O96" s="72"/>
    </row>
    <row r="97" spans="1:15" ht="10.5" thickBot="1">
      <c r="A97" s="40"/>
      <c r="B97" s="354"/>
      <c r="C97" s="4"/>
      <c r="D97" s="41"/>
      <c r="E97" s="4"/>
      <c r="F97" s="41"/>
      <c r="G97" s="4"/>
      <c r="H97" s="41"/>
      <c r="I97" s="4"/>
      <c r="J97" s="41"/>
      <c r="K97" s="6"/>
      <c r="L97" s="42"/>
      <c r="M97" s="5"/>
      <c r="N97" s="43"/>
      <c r="O97" s="72"/>
    </row>
    <row r="98" spans="1:15" ht="8.25" customHeight="1">
      <c r="A98" s="148"/>
      <c r="B98" s="355"/>
      <c r="C98" s="129"/>
      <c r="D98" s="130"/>
      <c r="E98" s="129"/>
      <c r="F98" s="130"/>
      <c r="G98" s="129"/>
      <c r="H98" s="130"/>
      <c r="I98" s="129"/>
      <c r="J98" s="130"/>
      <c r="K98" s="149"/>
      <c r="L98" s="74"/>
      <c r="M98" s="55"/>
      <c r="N98" s="56"/>
      <c r="O98" s="75"/>
    </row>
    <row r="99" spans="1:15" ht="21">
      <c r="A99" s="150">
        <v>5</v>
      </c>
      <c r="B99" s="126" t="s">
        <v>95</v>
      </c>
      <c r="C99" s="127" t="s">
        <v>20</v>
      </c>
      <c r="D99" s="128">
        <v>1</v>
      </c>
      <c r="E99" s="128">
        <v>13</v>
      </c>
      <c r="F99" s="128" t="s">
        <v>21</v>
      </c>
      <c r="G99" s="128" t="s">
        <v>20</v>
      </c>
      <c r="H99" s="128" t="s">
        <v>21</v>
      </c>
      <c r="I99" s="128" t="s">
        <v>22</v>
      </c>
      <c r="J99" s="128" t="s">
        <v>20</v>
      </c>
      <c r="K99" s="151">
        <f>K100</f>
        <v>809.1</v>
      </c>
      <c r="L99" s="132">
        <f>L100</f>
        <v>600</v>
      </c>
      <c r="M99" s="91"/>
      <c r="N99" s="32"/>
      <c r="O99" s="92"/>
    </row>
    <row r="100" spans="1:15" ht="23.25" customHeight="1">
      <c r="A100" s="65" t="s">
        <v>97</v>
      </c>
      <c r="B100" s="48" t="s">
        <v>185</v>
      </c>
      <c r="C100" s="90" t="s">
        <v>86</v>
      </c>
      <c r="D100" s="59">
        <v>1</v>
      </c>
      <c r="E100" s="59">
        <v>13</v>
      </c>
      <c r="F100" s="59" t="s">
        <v>23</v>
      </c>
      <c r="G100" s="59" t="s">
        <v>20</v>
      </c>
      <c r="H100" s="59" t="s">
        <v>21</v>
      </c>
      <c r="I100" s="59" t="s">
        <v>22</v>
      </c>
      <c r="J100" s="59" t="s">
        <v>20</v>
      </c>
      <c r="K100" s="151">
        <f>K101</f>
        <v>809.1</v>
      </c>
      <c r="L100" s="132">
        <f>L101</f>
        <v>600</v>
      </c>
      <c r="M100" s="91"/>
      <c r="N100" s="32"/>
      <c r="O100" s="92"/>
    </row>
    <row r="101" spans="1:15" ht="24" customHeight="1">
      <c r="A101" s="28"/>
      <c r="B101" s="48" t="s">
        <v>186</v>
      </c>
      <c r="C101" s="90" t="s">
        <v>86</v>
      </c>
      <c r="D101" s="59">
        <v>1</v>
      </c>
      <c r="E101" s="59">
        <v>13</v>
      </c>
      <c r="F101" s="59" t="s">
        <v>23</v>
      </c>
      <c r="G101" s="59" t="s">
        <v>99</v>
      </c>
      <c r="H101" s="59">
        <v>13</v>
      </c>
      <c r="I101" s="59" t="s">
        <v>22</v>
      </c>
      <c r="J101" s="59" t="s">
        <v>58</v>
      </c>
      <c r="K101" s="151">
        <v>809.1</v>
      </c>
      <c r="L101" s="49">
        <f>400+130+70</f>
        <v>600</v>
      </c>
      <c r="M101" s="91"/>
      <c r="N101" s="32"/>
      <c r="O101" s="92"/>
    </row>
    <row r="102" spans="1:15" ht="11.25" customHeight="1" hidden="1">
      <c r="A102" s="34">
        <v>6</v>
      </c>
      <c r="B102" s="338" t="s">
        <v>65</v>
      </c>
      <c r="C102" s="95" t="s">
        <v>20</v>
      </c>
      <c r="D102" s="36">
        <v>1</v>
      </c>
      <c r="E102" s="36">
        <v>14</v>
      </c>
      <c r="F102" s="36" t="s">
        <v>21</v>
      </c>
      <c r="G102" s="36" t="s">
        <v>20</v>
      </c>
      <c r="H102" s="36" t="s">
        <v>21</v>
      </c>
      <c r="I102" s="36" t="s">
        <v>22</v>
      </c>
      <c r="J102" s="36" t="s">
        <v>20</v>
      </c>
      <c r="K102" s="141">
        <f>K116+K121+K105</f>
        <v>0</v>
      </c>
      <c r="L102" s="141">
        <f>L116+L121+L105</f>
        <v>0</v>
      </c>
      <c r="M102" s="5"/>
      <c r="N102" s="43"/>
      <c r="O102" s="72"/>
    </row>
    <row r="103" spans="1:15" ht="8.25" customHeight="1" hidden="1">
      <c r="A103" s="40"/>
      <c r="B103" s="358"/>
      <c r="C103" s="4"/>
      <c r="D103" s="41"/>
      <c r="E103" s="4"/>
      <c r="F103" s="41"/>
      <c r="G103" s="4"/>
      <c r="H103" s="41"/>
      <c r="I103" s="4"/>
      <c r="J103" s="41"/>
      <c r="K103" s="152"/>
      <c r="L103" s="94"/>
      <c r="M103" s="5"/>
      <c r="N103" s="43"/>
      <c r="O103" s="72"/>
    </row>
    <row r="104" spans="1:15" ht="8.25" customHeight="1" hidden="1">
      <c r="A104" s="148"/>
      <c r="B104" s="359"/>
      <c r="C104" s="129"/>
      <c r="D104" s="130"/>
      <c r="E104" s="129"/>
      <c r="F104" s="130"/>
      <c r="G104" s="129"/>
      <c r="H104" s="130"/>
      <c r="I104" s="129"/>
      <c r="J104" s="130"/>
      <c r="K104" s="193"/>
      <c r="L104" s="145"/>
      <c r="M104" s="55"/>
      <c r="N104" s="56"/>
      <c r="O104" s="75"/>
    </row>
    <row r="105" spans="1:15" ht="63" hidden="1">
      <c r="A105" s="243" t="s">
        <v>107</v>
      </c>
      <c r="B105" s="229" t="s">
        <v>151</v>
      </c>
      <c r="C105" s="240">
        <v>304</v>
      </c>
      <c r="D105" s="227">
        <v>1</v>
      </c>
      <c r="E105" s="240">
        <v>14</v>
      </c>
      <c r="F105" s="228" t="s">
        <v>24</v>
      </c>
      <c r="G105" s="227" t="s">
        <v>20</v>
      </c>
      <c r="H105" s="227" t="s">
        <v>21</v>
      </c>
      <c r="I105" s="227" t="s">
        <v>22</v>
      </c>
      <c r="J105" s="227" t="s">
        <v>20</v>
      </c>
      <c r="K105" s="244">
        <f>K106</f>
        <v>0</v>
      </c>
      <c r="L105" s="244">
        <f>L106</f>
        <v>0</v>
      </c>
      <c r="M105" s="5"/>
      <c r="N105" s="43"/>
      <c r="O105" s="72"/>
    </row>
    <row r="106" spans="1:15" ht="73.5" hidden="1">
      <c r="A106" s="208"/>
      <c r="B106" s="229" t="s">
        <v>164</v>
      </c>
      <c r="C106" s="240">
        <v>304</v>
      </c>
      <c r="D106" s="227">
        <v>1</v>
      </c>
      <c r="E106" s="240">
        <v>14</v>
      </c>
      <c r="F106" s="228" t="s">
        <v>24</v>
      </c>
      <c r="G106" s="228" t="s">
        <v>59</v>
      </c>
      <c r="H106" s="227">
        <v>13</v>
      </c>
      <c r="I106" s="227" t="s">
        <v>22</v>
      </c>
      <c r="J106" s="227">
        <v>410</v>
      </c>
      <c r="K106" s="244">
        <f>K107</f>
        <v>0</v>
      </c>
      <c r="L106" s="244">
        <f>L107</f>
        <v>0</v>
      </c>
      <c r="M106" s="5"/>
      <c r="N106" s="43"/>
      <c r="O106" s="72"/>
    </row>
    <row r="107" spans="1:15" ht="10.5" hidden="1">
      <c r="A107" s="40"/>
      <c r="B107" s="237" t="s">
        <v>165</v>
      </c>
      <c r="C107" s="240">
        <v>304</v>
      </c>
      <c r="D107" s="227">
        <v>1</v>
      </c>
      <c r="E107" s="240">
        <v>14</v>
      </c>
      <c r="F107" s="228" t="s">
        <v>24</v>
      </c>
      <c r="G107" s="228" t="s">
        <v>152</v>
      </c>
      <c r="H107" s="227">
        <v>13</v>
      </c>
      <c r="I107" s="227" t="s">
        <v>22</v>
      </c>
      <c r="J107" s="227">
        <v>410</v>
      </c>
      <c r="K107" s="242">
        <f>L107</f>
        <v>0</v>
      </c>
      <c r="L107" s="94">
        <v>0</v>
      </c>
      <c r="M107" s="5"/>
      <c r="N107" s="43"/>
      <c r="O107" s="72"/>
    </row>
    <row r="108" spans="1:15" ht="10.5" customHeight="1" hidden="1">
      <c r="A108" s="58" t="s">
        <v>107</v>
      </c>
      <c r="B108" s="338" t="s">
        <v>187</v>
      </c>
      <c r="C108" s="95" t="s">
        <v>20</v>
      </c>
      <c r="D108" s="36">
        <v>1</v>
      </c>
      <c r="E108" s="36">
        <v>14</v>
      </c>
      <c r="F108" s="36" t="s">
        <v>30</v>
      </c>
      <c r="G108" s="36" t="s">
        <v>20</v>
      </c>
      <c r="H108" s="36" t="s">
        <v>21</v>
      </c>
      <c r="I108" s="36" t="s">
        <v>22</v>
      </c>
      <c r="J108" s="36" t="s">
        <v>96</v>
      </c>
      <c r="K108" s="141">
        <f>K116</f>
        <v>0</v>
      </c>
      <c r="L108" s="64">
        <f>L116</f>
        <v>0</v>
      </c>
      <c r="M108" s="46"/>
      <c r="N108" s="38"/>
      <c r="O108" s="71"/>
    </row>
    <row r="109" spans="1:15" ht="8.25" customHeight="1" hidden="1">
      <c r="A109" s="40"/>
      <c r="B109" s="338"/>
      <c r="C109" s="4"/>
      <c r="D109" s="41"/>
      <c r="E109" s="4"/>
      <c r="F109" s="41"/>
      <c r="G109" s="4"/>
      <c r="H109" s="41"/>
      <c r="I109" s="4"/>
      <c r="J109" s="41"/>
      <c r="K109" s="6"/>
      <c r="L109" s="42"/>
      <c r="M109" s="5"/>
      <c r="N109" s="43"/>
      <c r="O109" s="72"/>
    </row>
    <row r="110" spans="1:15" ht="10.5" customHeight="1" hidden="1" thickBot="1">
      <c r="A110" s="51"/>
      <c r="B110" s="338"/>
      <c r="C110" s="53"/>
      <c r="D110" s="52"/>
      <c r="E110" s="53"/>
      <c r="F110" s="52"/>
      <c r="G110" s="53"/>
      <c r="H110" s="52"/>
      <c r="I110" s="53"/>
      <c r="J110" s="52"/>
      <c r="K110" s="73"/>
      <c r="L110" s="42"/>
      <c r="M110" s="5"/>
      <c r="N110" s="43"/>
      <c r="O110" s="72"/>
    </row>
    <row r="111" spans="1:15" s="2" customFormat="1" ht="12.75" customHeight="1" hidden="1">
      <c r="A111" s="153">
        <v>1</v>
      </c>
      <c r="B111" s="96">
        <v>2</v>
      </c>
      <c r="C111" s="97">
        <v>3</v>
      </c>
      <c r="D111" s="97">
        <v>4</v>
      </c>
      <c r="E111" s="97">
        <v>5</v>
      </c>
      <c r="F111" s="97">
        <v>6</v>
      </c>
      <c r="G111" s="97">
        <v>7</v>
      </c>
      <c r="H111" s="97">
        <v>8</v>
      </c>
      <c r="I111" s="97">
        <v>9</v>
      </c>
      <c r="J111" s="97">
        <v>10</v>
      </c>
      <c r="K111" s="154">
        <v>11</v>
      </c>
      <c r="L111" s="21">
        <v>12</v>
      </c>
      <c r="M111" s="15">
        <v>13</v>
      </c>
      <c r="N111" s="15">
        <v>14</v>
      </c>
      <c r="O111" s="15">
        <v>15</v>
      </c>
    </row>
    <row r="112" spans="1:15" ht="8.25" customHeight="1" hidden="1">
      <c r="A112" s="34"/>
      <c r="B112" s="348" t="s">
        <v>67</v>
      </c>
      <c r="C112" s="95" t="s">
        <v>20</v>
      </c>
      <c r="D112" s="36">
        <v>1</v>
      </c>
      <c r="E112" s="36">
        <v>14</v>
      </c>
      <c r="F112" s="36" t="s">
        <v>30</v>
      </c>
      <c r="G112" s="36" t="s">
        <v>44</v>
      </c>
      <c r="H112" s="36" t="s">
        <v>21</v>
      </c>
      <c r="I112" s="36" t="s">
        <v>22</v>
      </c>
      <c r="J112" s="36" t="s">
        <v>96</v>
      </c>
      <c r="K112" s="141">
        <f>K116</f>
        <v>0</v>
      </c>
      <c r="L112" s="64">
        <f>L116</f>
        <v>0</v>
      </c>
      <c r="M112" s="46"/>
      <c r="N112" s="38"/>
      <c r="O112" s="71"/>
    </row>
    <row r="113" spans="1:15" ht="8.25" customHeight="1" hidden="1">
      <c r="A113" s="40"/>
      <c r="B113" s="348"/>
      <c r="C113" s="4"/>
      <c r="D113" s="41"/>
      <c r="E113" s="4"/>
      <c r="F113" s="41"/>
      <c r="G113" s="4"/>
      <c r="H113" s="41"/>
      <c r="I113" s="4"/>
      <c r="J113" s="41"/>
      <c r="K113" s="6"/>
      <c r="L113" s="42"/>
      <c r="M113" s="5"/>
      <c r="N113" s="43"/>
      <c r="O113" s="72"/>
    </row>
    <row r="114" spans="1:15" ht="8.25" customHeight="1" hidden="1">
      <c r="A114" s="40"/>
      <c r="B114" s="348"/>
      <c r="C114" s="4"/>
      <c r="D114" s="41"/>
      <c r="E114" s="4"/>
      <c r="F114" s="41"/>
      <c r="G114" s="4"/>
      <c r="H114" s="41"/>
      <c r="I114" s="4"/>
      <c r="J114" s="41"/>
      <c r="K114" s="6"/>
      <c r="L114" s="42"/>
      <c r="M114" s="5"/>
      <c r="N114" s="43"/>
      <c r="O114" s="72"/>
    </row>
    <row r="115" spans="1:15" ht="9" customHeight="1" hidden="1">
      <c r="A115" s="51"/>
      <c r="B115" s="348"/>
      <c r="C115" s="53"/>
      <c r="D115" s="52"/>
      <c r="E115" s="53"/>
      <c r="F115" s="52"/>
      <c r="G115" s="53"/>
      <c r="H115" s="52"/>
      <c r="I115" s="53"/>
      <c r="J115" s="52"/>
      <c r="K115" s="73"/>
      <c r="L115" s="74"/>
      <c r="M115" s="55"/>
      <c r="N115" s="56"/>
      <c r="O115" s="75"/>
    </row>
    <row r="116" spans="1:15" ht="8.25" customHeight="1" hidden="1">
      <c r="A116" s="34"/>
      <c r="B116" s="348" t="s">
        <v>188</v>
      </c>
      <c r="C116" s="95" t="s">
        <v>68</v>
      </c>
      <c r="D116" s="36">
        <v>1</v>
      </c>
      <c r="E116" s="36">
        <v>14</v>
      </c>
      <c r="F116" s="36" t="s">
        <v>30</v>
      </c>
      <c r="G116" s="36" t="s">
        <v>93</v>
      </c>
      <c r="H116" s="36">
        <v>13</v>
      </c>
      <c r="I116" s="36" t="s">
        <v>22</v>
      </c>
      <c r="J116" s="36" t="s">
        <v>96</v>
      </c>
      <c r="K116" s="141">
        <v>0</v>
      </c>
      <c r="L116" s="64">
        <v>0</v>
      </c>
      <c r="M116" s="46"/>
      <c r="N116" s="38"/>
      <c r="O116" s="71"/>
    </row>
    <row r="117" spans="1:15" ht="9.75" customHeight="1" hidden="1">
      <c r="A117" s="40"/>
      <c r="B117" s="348"/>
      <c r="C117" s="4"/>
      <c r="D117" s="41"/>
      <c r="E117" s="4"/>
      <c r="F117" s="41"/>
      <c r="G117" s="4"/>
      <c r="H117" s="41"/>
      <c r="I117" s="4"/>
      <c r="J117" s="41"/>
      <c r="K117" s="6"/>
      <c r="L117" s="42"/>
      <c r="M117" s="5"/>
      <c r="N117" s="43"/>
      <c r="O117" s="72"/>
    </row>
    <row r="118" spans="1:15" ht="10.5" customHeight="1" hidden="1">
      <c r="A118" s="40"/>
      <c r="B118" s="348"/>
      <c r="C118" s="4"/>
      <c r="D118" s="41"/>
      <c r="E118" s="4"/>
      <c r="F118" s="41"/>
      <c r="G118" s="4"/>
      <c r="H118" s="41"/>
      <c r="I118" s="4"/>
      <c r="J118" s="41"/>
      <c r="K118" s="6"/>
      <c r="L118" s="42"/>
      <c r="M118" s="5"/>
      <c r="N118" s="43"/>
      <c r="O118" s="72"/>
    </row>
    <row r="119" spans="1:15" ht="8.25" customHeight="1" hidden="1">
      <c r="A119" s="40"/>
      <c r="B119" s="348"/>
      <c r="C119" s="4"/>
      <c r="D119" s="41"/>
      <c r="E119" s="4"/>
      <c r="F119" s="41"/>
      <c r="G119" s="4"/>
      <c r="H119" s="41"/>
      <c r="I119" s="4"/>
      <c r="J119" s="41"/>
      <c r="K119" s="6"/>
      <c r="L119" s="42"/>
      <c r="M119" s="5"/>
      <c r="N119" s="43"/>
      <c r="O119" s="72"/>
    </row>
    <row r="120" spans="1:15" ht="8.25" customHeight="1" hidden="1">
      <c r="A120" s="148"/>
      <c r="B120" s="357"/>
      <c r="C120" s="129"/>
      <c r="D120" s="130"/>
      <c r="E120" s="129"/>
      <c r="F120" s="130"/>
      <c r="G120" s="129"/>
      <c r="H120" s="130"/>
      <c r="I120" s="129"/>
      <c r="J120" s="130"/>
      <c r="K120" s="149"/>
      <c r="L120" s="202"/>
      <c r="M120" s="203"/>
      <c r="N120" s="204"/>
      <c r="O120" s="205"/>
    </row>
    <row r="121" spans="1:15" ht="78" customHeight="1" hidden="1">
      <c r="A121" s="58" t="s">
        <v>150</v>
      </c>
      <c r="B121" s="237" t="s">
        <v>149</v>
      </c>
      <c r="C121" s="239">
        <v>304</v>
      </c>
      <c r="D121" s="227">
        <v>1</v>
      </c>
      <c r="E121" s="240">
        <v>14</v>
      </c>
      <c r="F121" s="227">
        <v>40</v>
      </c>
      <c r="G121" s="240">
        <v>205</v>
      </c>
      <c r="H121" s="227">
        <v>31</v>
      </c>
      <c r="I121" s="227" t="s">
        <v>22</v>
      </c>
      <c r="J121" s="227">
        <v>410</v>
      </c>
      <c r="K121" s="241">
        <v>0</v>
      </c>
      <c r="L121" s="238"/>
      <c r="M121" s="203"/>
      <c r="N121" s="204"/>
      <c r="O121" s="205"/>
    </row>
    <row r="122" spans="1:15" ht="10.5">
      <c r="A122" s="208">
        <v>6</v>
      </c>
      <c r="B122" s="209" t="s">
        <v>136</v>
      </c>
      <c r="C122" s="127" t="s">
        <v>20</v>
      </c>
      <c r="D122" s="128">
        <v>1</v>
      </c>
      <c r="E122" s="128">
        <v>16</v>
      </c>
      <c r="F122" s="128" t="s">
        <v>21</v>
      </c>
      <c r="G122" s="128" t="s">
        <v>20</v>
      </c>
      <c r="H122" s="128" t="s">
        <v>21</v>
      </c>
      <c r="I122" s="128" t="s">
        <v>22</v>
      </c>
      <c r="J122" s="128" t="s">
        <v>20</v>
      </c>
      <c r="K122" s="220">
        <f>K123</f>
        <v>3.2</v>
      </c>
      <c r="L122" s="210">
        <f>L123</f>
        <v>0</v>
      </c>
      <c r="M122" s="211"/>
      <c r="N122" s="212"/>
      <c r="O122" s="213"/>
    </row>
    <row r="123" spans="1:15" ht="33.75" customHeight="1">
      <c r="A123" s="214" t="s">
        <v>107</v>
      </c>
      <c r="B123" s="325" t="s">
        <v>198</v>
      </c>
      <c r="C123" s="215">
        <v>304</v>
      </c>
      <c r="D123" s="216">
        <v>1</v>
      </c>
      <c r="E123" s="216">
        <v>16</v>
      </c>
      <c r="F123" s="216">
        <v>90</v>
      </c>
      <c r="G123" s="216" t="s">
        <v>20</v>
      </c>
      <c r="H123" s="217" t="s">
        <v>21</v>
      </c>
      <c r="I123" s="216" t="s">
        <v>22</v>
      </c>
      <c r="J123" s="216" t="s">
        <v>20</v>
      </c>
      <c r="K123" s="219">
        <f>K124</f>
        <v>3.2</v>
      </c>
      <c r="L123" s="202">
        <f>L124</f>
        <v>0</v>
      </c>
      <c r="M123" s="218"/>
      <c r="N123" s="212"/>
      <c r="O123" s="213"/>
    </row>
    <row r="124" spans="1:15" ht="44.25" customHeight="1">
      <c r="A124" s="208"/>
      <c r="B124" s="325" t="s">
        <v>199</v>
      </c>
      <c r="C124" s="226">
        <v>304</v>
      </c>
      <c r="D124" s="227">
        <v>1</v>
      </c>
      <c r="E124" s="227">
        <v>16</v>
      </c>
      <c r="F124" s="227">
        <v>90</v>
      </c>
      <c r="G124" s="228" t="s">
        <v>59</v>
      </c>
      <c r="H124" s="228">
        <v>13</v>
      </c>
      <c r="I124" s="227" t="s">
        <v>22</v>
      </c>
      <c r="J124" s="227">
        <v>140</v>
      </c>
      <c r="K124" s="219">
        <v>3.2</v>
      </c>
      <c r="L124" s="210">
        <f>2-2</f>
        <v>0</v>
      </c>
      <c r="M124" s="211"/>
      <c r="N124" s="212"/>
      <c r="O124" s="213"/>
    </row>
    <row r="125" spans="1:15" ht="10.5">
      <c r="A125" s="51" t="s">
        <v>40</v>
      </c>
      <c r="B125" s="98" t="s">
        <v>42</v>
      </c>
      <c r="C125" s="52" t="s">
        <v>20</v>
      </c>
      <c r="D125" s="52">
        <v>2</v>
      </c>
      <c r="E125" s="52" t="s">
        <v>21</v>
      </c>
      <c r="F125" s="52" t="s">
        <v>21</v>
      </c>
      <c r="G125" s="52" t="s">
        <v>20</v>
      </c>
      <c r="H125" s="52" t="s">
        <v>21</v>
      </c>
      <c r="I125" s="52" t="s">
        <v>22</v>
      </c>
      <c r="J125" s="52" t="s">
        <v>20</v>
      </c>
      <c r="K125" s="230">
        <f>K126+K219+K212</f>
        <v>4917.5</v>
      </c>
      <c r="L125" s="303">
        <f>L126+L219+L212</f>
        <v>4148.157</v>
      </c>
      <c r="M125" s="56">
        <f>M126</f>
        <v>0</v>
      </c>
      <c r="N125" s="56">
        <f>N126</f>
        <v>0</v>
      </c>
      <c r="O125" s="57">
        <f>O126</f>
        <v>0</v>
      </c>
    </row>
    <row r="126" spans="1:15" ht="12.75" customHeight="1">
      <c r="A126" s="34" t="s">
        <v>10</v>
      </c>
      <c r="B126" s="338" t="s">
        <v>43</v>
      </c>
      <c r="C126" s="45" t="s">
        <v>20</v>
      </c>
      <c r="D126" s="36">
        <v>2</v>
      </c>
      <c r="E126" s="45" t="s">
        <v>24</v>
      </c>
      <c r="F126" s="36" t="s">
        <v>21</v>
      </c>
      <c r="G126" s="45" t="s">
        <v>20</v>
      </c>
      <c r="H126" s="36" t="s">
        <v>21</v>
      </c>
      <c r="I126" s="45" t="s">
        <v>22</v>
      </c>
      <c r="J126" s="36" t="s">
        <v>20</v>
      </c>
      <c r="K126" s="194">
        <f>K129+K135+K160+K174+K201+K216</f>
        <v>4908</v>
      </c>
      <c r="L126" s="252">
        <f>L129+L135+L160+L174+L201+L216</f>
        <v>4075.757</v>
      </c>
      <c r="M126" s="46">
        <f>M129+M160+M174</f>
        <v>0</v>
      </c>
      <c r="N126" s="38">
        <f>N129+N160+N174</f>
        <v>0</v>
      </c>
      <c r="O126" s="71">
        <f>O129+O160+O174</f>
        <v>0</v>
      </c>
    </row>
    <row r="127" spans="1:15" ht="12" customHeight="1">
      <c r="A127" s="40"/>
      <c r="B127" s="338"/>
      <c r="C127" s="4"/>
      <c r="D127" s="41"/>
      <c r="E127" s="4"/>
      <c r="F127" s="41"/>
      <c r="G127" s="4"/>
      <c r="H127" s="41"/>
      <c r="I127" s="4"/>
      <c r="J127" s="41"/>
      <c r="K127" s="231"/>
      <c r="L127" s="42"/>
      <c r="M127" s="5"/>
      <c r="N127" s="43"/>
      <c r="O127" s="72"/>
    </row>
    <row r="128" spans="1:15" ht="10.5" customHeight="1">
      <c r="A128" s="51"/>
      <c r="B128" s="338"/>
      <c r="C128" s="53"/>
      <c r="D128" s="52"/>
      <c r="E128" s="53"/>
      <c r="F128" s="52"/>
      <c r="G128" s="53"/>
      <c r="H128" s="52"/>
      <c r="I128" s="53"/>
      <c r="J128" s="52"/>
      <c r="K128" s="230"/>
      <c r="L128" s="74"/>
      <c r="M128" s="55"/>
      <c r="N128" s="56"/>
      <c r="O128" s="75"/>
    </row>
    <row r="129" spans="1:15" ht="12.75" customHeight="1">
      <c r="A129" s="34" t="s">
        <v>12</v>
      </c>
      <c r="B129" s="348" t="s">
        <v>189</v>
      </c>
      <c r="C129" s="45" t="s">
        <v>20</v>
      </c>
      <c r="D129" s="36">
        <v>2</v>
      </c>
      <c r="E129" s="45" t="s">
        <v>24</v>
      </c>
      <c r="F129" s="36">
        <v>10</v>
      </c>
      <c r="G129" s="45" t="s">
        <v>20</v>
      </c>
      <c r="H129" s="36" t="s">
        <v>21</v>
      </c>
      <c r="I129" s="45" t="s">
        <v>22</v>
      </c>
      <c r="J129" s="36">
        <v>150</v>
      </c>
      <c r="K129" s="194">
        <f>K133</f>
        <v>1832</v>
      </c>
      <c r="L129" s="37">
        <f>L133</f>
        <v>2615</v>
      </c>
      <c r="M129" s="46">
        <f>M133</f>
        <v>0</v>
      </c>
      <c r="N129" s="38">
        <f>N133</f>
        <v>0</v>
      </c>
      <c r="O129" s="71">
        <f>O133</f>
        <v>0</v>
      </c>
    </row>
    <row r="130" spans="1:15" ht="10.5">
      <c r="A130" s="51"/>
      <c r="B130" s="348"/>
      <c r="C130" s="53"/>
      <c r="D130" s="52"/>
      <c r="E130" s="53"/>
      <c r="F130" s="52"/>
      <c r="G130" s="53"/>
      <c r="H130" s="52"/>
      <c r="I130" s="53"/>
      <c r="J130" s="52"/>
      <c r="K130" s="230"/>
      <c r="L130" s="74"/>
      <c r="M130" s="55"/>
      <c r="N130" s="56"/>
      <c r="O130" s="75"/>
    </row>
    <row r="131" spans="1:15" ht="10.5" customHeight="1">
      <c r="A131" s="34"/>
      <c r="B131" s="338" t="s">
        <v>78</v>
      </c>
      <c r="C131" s="45">
        <v>304</v>
      </c>
      <c r="D131" s="36">
        <v>2</v>
      </c>
      <c r="E131" s="45" t="s">
        <v>24</v>
      </c>
      <c r="F131" s="36">
        <v>15</v>
      </c>
      <c r="G131" s="45" t="s">
        <v>79</v>
      </c>
      <c r="H131" s="36" t="s">
        <v>21</v>
      </c>
      <c r="I131" s="45" t="s">
        <v>22</v>
      </c>
      <c r="J131" s="36">
        <v>150</v>
      </c>
      <c r="K131" s="194">
        <f>K133</f>
        <v>1832</v>
      </c>
      <c r="L131" s="37">
        <f>L133</f>
        <v>2615</v>
      </c>
      <c r="M131" s="46">
        <f>M133</f>
        <v>0</v>
      </c>
      <c r="N131" s="38">
        <f>N133</f>
        <v>0</v>
      </c>
      <c r="O131" s="71">
        <f>O133</f>
        <v>0</v>
      </c>
    </row>
    <row r="132" spans="1:15" ht="10.5" customHeight="1">
      <c r="A132" s="51"/>
      <c r="B132" s="338"/>
      <c r="C132" s="53"/>
      <c r="D132" s="52"/>
      <c r="E132" s="53"/>
      <c r="F132" s="52"/>
      <c r="G132" s="53"/>
      <c r="H132" s="52"/>
      <c r="I132" s="53"/>
      <c r="J132" s="52"/>
      <c r="K132" s="156"/>
      <c r="L132" s="74"/>
      <c r="M132" s="55"/>
      <c r="N132" s="56"/>
      <c r="O132" s="75"/>
    </row>
    <row r="133" spans="1:15" ht="9.75" customHeight="1">
      <c r="A133" s="40"/>
      <c r="B133" s="336" t="s">
        <v>167</v>
      </c>
      <c r="C133" s="4">
        <v>304</v>
      </c>
      <c r="D133" s="41">
        <v>2</v>
      </c>
      <c r="E133" s="4" t="s">
        <v>24</v>
      </c>
      <c r="F133" s="41">
        <v>15</v>
      </c>
      <c r="G133" s="4" t="s">
        <v>79</v>
      </c>
      <c r="H133" s="41">
        <v>13</v>
      </c>
      <c r="I133" s="4" t="s">
        <v>22</v>
      </c>
      <c r="J133" s="36">
        <v>150</v>
      </c>
      <c r="K133" s="157">
        <v>1832</v>
      </c>
      <c r="L133" s="100">
        <f>2954-339</f>
        <v>2615</v>
      </c>
      <c r="M133" s="5"/>
      <c r="N133" s="43"/>
      <c r="O133" s="72"/>
    </row>
    <row r="134" spans="1:15" ht="9.75" customHeight="1">
      <c r="A134" s="40"/>
      <c r="B134" s="336"/>
      <c r="C134" s="4"/>
      <c r="D134" s="41"/>
      <c r="E134" s="4"/>
      <c r="F134" s="41"/>
      <c r="G134" s="4"/>
      <c r="H134" s="41"/>
      <c r="I134" s="4"/>
      <c r="J134" s="41"/>
      <c r="K134" s="155"/>
      <c r="L134" s="42"/>
      <c r="M134" s="5"/>
      <c r="N134" s="43"/>
      <c r="O134" s="72"/>
    </row>
    <row r="135" spans="1:15" ht="12.75" customHeight="1" hidden="1">
      <c r="A135" s="158" t="s">
        <v>45</v>
      </c>
      <c r="B135" s="348" t="s">
        <v>47</v>
      </c>
      <c r="C135" s="45" t="s">
        <v>20</v>
      </c>
      <c r="D135" s="36">
        <v>2</v>
      </c>
      <c r="E135" s="45" t="s">
        <v>24</v>
      </c>
      <c r="F135" s="36" t="s">
        <v>24</v>
      </c>
      <c r="G135" s="45" t="s">
        <v>20</v>
      </c>
      <c r="H135" s="36" t="s">
        <v>21</v>
      </c>
      <c r="I135" s="45" t="s">
        <v>22</v>
      </c>
      <c r="J135" s="36">
        <v>151</v>
      </c>
      <c r="K135" s="255">
        <f>SUM(L135:O135)</f>
        <v>0</v>
      </c>
      <c r="L135" s="252">
        <f>L140+L137</f>
        <v>0</v>
      </c>
      <c r="M135" s="46">
        <f>M140</f>
        <v>0</v>
      </c>
      <c r="N135" s="38">
        <f>N140</f>
        <v>0</v>
      </c>
      <c r="O135" s="71">
        <f>O140</f>
        <v>0</v>
      </c>
    </row>
    <row r="136" spans="1:15" ht="12" customHeight="1" hidden="1">
      <c r="A136" s="159"/>
      <c r="B136" s="348"/>
      <c r="C136" s="53"/>
      <c r="D136" s="52"/>
      <c r="E136" s="53"/>
      <c r="F136" s="52"/>
      <c r="G136" s="53"/>
      <c r="H136" s="52"/>
      <c r="I136" s="53"/>
      <c r="J136" s="52"/>
      <c r="K136" s="156"/>
      <c r="L136" s="74"/>
      <c r="M136" s="55"/>
      <c r="N136" s="56"/>
      <c r="O136" s="75"/>
    </row>
    <row r="137" spans="1:15" ht="53.25" customHeight="1" hidden="1">
      <c r="A137" s="159"/>
      <c r="B137" s="101" t="s">
        <v>108</v>
      </c>
      <c r="C137" s="53">
        <v>304</v>
      </c>
      <c r="D137" s="52">
        <v>2</v>
      </c>
      <c r="E137" s="45" t="s">
        <v>24</v>
      </c>
      <c r="F137" s="36" t="s">
        <v>24</v>
      </c>
      <c r="G137" s="30" t="s">
        <v>109</v>
      </c>
      <c r="H137" s="30" t="s">
        <v>21</v>
      </c>
      <c r="I137" s="102" t="s">
        <v>22</v>
      </c>
      <c r="J137" s="30">
        <v>151</v>
      </c>
      <c r="K137" s="147">
        <f>SUM(L137:O137)</f>
        <v>0</v>
      </c>
      <c r="L137" s="74">
        <f>L138</f>
        <v>0</v>
      </c>
      <c r="M137" s="55"/>
      <c r="N137" s="56"/>
      <c r="O137" s="75"/>
    </row>
    <row r="138" spans="1:15" ht="53.25" customHeight="1" hidden="1">
      <c r="A138" s="159"/>
      <c r="B138" s="101" t="s">
        <v>110</v>
      </c>
      <c r="C138" s="53">
        <v>304</v>
      </c>
      <c r="D138" s="52">
        <v>2</v>
      </c>
      <c r="E138" s="45" t="s">
        <v>24</v>
      </c>
      <c r="F138" s="36" t="s">
        <v>24</v>
      </c>
      <c r="G138" s="30" t="s">
        <v>109</v>
      </c>
      <c r="H138" s="52">
        <v>10</v>
      </c>
      <c r="I138" s="102" t="s">
        <v>22</v>
      </c>
      <c r="J138" s="30">
        <v>151</v>
      </c>
      <c r="K138" s="147">
        <f>SUM(L138:O138)</f>
        <v>0</v>
      </c>
      <c r="L138" s="74">
        <v>0</v>
      </c>
      <c r="M138" s="55"/>
      <c r="N138" s="56"/>
      <c r="O138" s="75"/>
    </row>
    <row r="139" spans="1:15" ht="10.5" hidden="1">
      <c r="A139" s="28"/>
      <c r="B139" s="29" t="s">
        <v>48</v>
      </c>
      <c r="C139" s="30">
        <v>304</v>
      </c>
      <c r="D139" s="30">
        <v>2</v>
      </c>
      <c r="E139" s="30" t="s">
        <v>24</v>
      </c>
      <c r="F139" s="36" t="s">
        <v>24</v>
      </c>
      <c r="G139" s="30">
        <v>999</v>
      </c>
      <c r="H139" s="30" t="s">
        <v>21</v>
      </c>
      <c r="I139" s="30" t="s">
        <v>22</v>
      </c>
      <c r="J139" s="30">
        <v>151</v>
      </c>
      <c r="K139" s="253">
        <f>SUM(L139:O139)</f>
        <v>0</v>
      </c>
      <c r="L139" s="254">
        <f>L140</f>
        <v>0</v>
      </c>
      <c r="M139" s="32">
        <f>M140</f>
        <v>0</v>
      </c>
      <c r="N139" s="32">
        <f>N140</f>
        <v>0</v>
      </c>
      <c r="O139" s="33">
        <f>O140</f>
        <v>0</v>
      </c>
    </row>
    <row r="140" spans="1:15" ht="21" hidden="1">
      <c r="A140" s="158"/>
      <c r="B140" s="35" t="s">
        <v>168</v>
      </c>
      <c r="C140" s="45">
        <v>304</v>
      </c>
      <c r="D140" s="36">
        <v>2</v>
      </c>
      <c r="E140" s="45" t="s">
        <v>24</v>
      </c>
      <c r="F140" s="36" t="s">
        <v>24</v>
      </c>
      <c r="G140" s="45">
        <v>999</v>
      </c>
      <c r="H140" s="36">
        <v>13</v>
      </c>
      <c r="I140" s="45" t="s">
        <v>22</v>
      </c>
      <c r="J140" s="36">
        <v>151</v>
      </c>
      <c r="K140" s="255">
        <f>SUM(L140:O140)</f>
        <v>0</v>
      </c>
      <c r="L140" s="252"/>
      <c r="M140" s="46">
        <f>M142+M152+M156</f>
        <v>0</v>
      </c>
      <c r="N140" s="38">
        <f>N142+N152+N156</f>
        <v>0</v>
      </c>
      <c r="O140" s="71">
        <f>O142+O152+O156</f>
        <v>0</v>
      </c>
    </row>
    <row r="141" spans="1:15" ht="10.5" hidden="1">
      <c r="A141" s="34"/>
      <c r="B141" s="103" t="s">
        <v>50</v>
      </c>
      <c r="C141" s="45"/>
      <c r="D141" s="36"/>
      <c r="E141" s="45"/>
      <c r="F141" s="36"/>
      <c r="G141" s="45"/>
      <c r="H141" s="36"/>
      <c r="I141" s="45"/>
      <c r="J141" s="36"/>
      <c r="K141" s="147"/>
      <c r="L141" s="37"/>
      <c r="M141" s="46"/>
      <c r="N141" s="38"/>
      <c r="O141" s="71"/>
    </row>
    <row r="142" spans="1:15" ht="12.75" customHeight="1" hidden="1">
      <c r="A142" s="40"/>
      <c r="B142" s="336" t="s">
        <v>51</v>
      </c>
      <c r="C142" s="4"/>
      <c r="D142" s="41"/>
      <c r="E142" s="4"/>
      <c r="F142" s="41"/>
      <c r="G142" s="4"/>
      <c r="H142" s="41"/>
      <c r="I142" s="4"/>
      <c r="J142" s="41"/>
      <c r="K142" s="6">
        <f>SUM(L142:O142)</f>
        <v>0</v>
      </c>
      <c r="L142" s="42">
        <f>L150</f>
        <v>0</v>
      </c>
      <c r="M142" s="5">
        <f>M150</f>
        <v>0</v>
      </c>
      <c r="N142" s="43">
        <f>N150</f>
        <v>0</v>
      </c>
      <c r="O142" s="72">
        <f>O150</f>
        <v>0</v>
      </c>
    </row>
    <row r="143" spans="1:15" ht="12.75" customHeight="1" hidden="1">
      <c r="A143" s="40"/>
      <c r="B143" s="336"/>
      <c r="C143" s="4"/>
      <c r="D143" s="41"/>
      <c r="E143" s="4"/>
      <c r="F143" s="41"/>
      <c r="G143" s="4"/>
      <c r="H143" s="41"/>
      <c r="I143" s="4"/>
      <c r="J143" s="41"/>
      <c r="K143" s="6"/>
      <c r="L143" s="42"/>
      <c r="M143" s="5"/>
      <c r="N143" s="43"/>
      <c r="O143" s="72"/>
    </row>
    <row r="144" spans="1:15" ht="12.75" customHeight="1" hidden="1">
      <c r="A144" s="40"/>
      <c r="B144" s="336"/>
      <c r="C144" s="4"/>
      <c r="D144" s="41"/>
      <c r="E144" s="4"/>
      <c r="F144" s="41"/>
      <c r="G144" s="4"/>
      <c r="H144" s="41"/>
      <c r="I144" s="4"/>
      <c r="J144" s="41"/>
      <c r="K144" s="6"/>
      <c r="L144" s="42"/>
      <c r="M144" s="5"/>
      <c r="N144" s="43"/>
      <c r="O144" s="72"/>
    </row>
    <row r="145" spans="1:15" ht="10.5" hidden="1">
      <c r="A145" s="40"/>
      <c r="B145" s="336"/>
      <c r="C145" s="4"/>
      <c r="D145" s="41"/>
      <c r="E145" s="4"/>
      <c r="F145" s="41"/>
      <c r="G145" s="4"/>
      <c r="H145" s="41"/>
      <c r="I145" s="4"/>
      <c r="J145" s="41"/>
      <c r="K145" s="6"/>
      <c r="L145" s="42"/>
      <c r="M145" s="5"/>
      <c r="N145" s="43"/>
      <c r="O145" s="72"/>
    </row>
    <row r="146" spans="1:15" ht="10.5" hidden="1">
      <c r="A146" s="40"/>
      <c r="B146" s="336"/>
      <c r="C146" s="4"/>
      <c r="D146" s="41"/>
      <c r="E146" s="4"/>
      <c r="F146" s="41"/>
      <c r="G146" s="4"/>
      <c r="H146" s="41"/>
      <c r="I146" s="4"/>
      <c r="J146" s="41"/>
      <c r="K146" s="6"/>
      <c r="L146" s="42"/>
      <c r="M146" s="5"/>
      <c r="N146" s="43"/>
      <c r="O146" s="72"/>
    </row>
    <row r="147" spans="1:15" ht="10.5" hidden="1">
      <c r="A147" s="40"/>
      <c r="B147" s="336"/>
      <c r="C147" s="4"/>
      <c r="D147" s="41"/>
      <c r="E147" s="4"/>
      <c r="F147" s="41"/>
      <c r="G147" s="4"/>
      <c r="H147" s="41"/>
      <c r="I147" s="4"/>
      <c r="J147" s="41"/>
      <c r="K147" s="6"/>
      <c r="L147" s="42"/>
      <c r="M147" s="5"/>
      <c r="N147" s="43"/>
      <c r="O147" s="72"/>
    </row>
    <row r="148" spans="1:15" ht="10.5" hidden="1">
      <c r="A148" s="40"/>
      <c r="B148" s="336"/>
      <c r="C148" s="4"/>
      <c r="D148" s="41"/>
      <c r="E148" s="4"/>
      <c r="F148" s="41"/>
      <c r="G148" s="4"/>
      <c r="H148" s="41"/>
      <c r="I148" s="4"/>
      <c r="J148" s="41"/>
      <c r="K148" s="6"/>
      <c r="L148" s="42"/>
      <c r="M148" s="5"/>
      <c r="N148" s="43"/>
      <c r="O148" s="72"/>
    </row>
    <row r="149" spans="1:15" ht="10.5" hidden="1">
      <c r="A149" s="34"/>
      <c r="B149" s="103" t="s">
        <v>52</v>
      </c>
      <c r="C149" s="104"/>
      <c r="D149" s="36"/>
      <c r="E149" s="45"/>
      <c r="F149" s="36"/>
      <c r="G149" s="45"/>
      <c r="H149" s="36"/>
      <c r="I149" s="45"/>
      <c r="J149" s="36"/>
      <c r="K149" s="147"/>
      <c r="L149" s="37"/>
      <c r="M149" s="46"/>
      <c r="N149" s="38"/>
      <c r="O149" s="71"/>
    </row>
    <row r="150" spans="1:15" ht="12.75" customHeight="1" hidden="1">
      <c r="A150" s="40"/>
      <c r="B150" s="337" t="s">
        <v>53</v>
      </c>
      <c r="C150" s="105"/>
      <c r="D150" s="41"/>
      <c r="E150" s="4"/>
      <c r="F150" s="41"/>
      <c r="G150" s="4"/>
      <c r="H150" s="41"/>
      <c r="I150" s="4"/>
      <c r="J150" s="41"/>
      <c r="K150" s="6">
        <f>SUM(L150:O150)</f>
        <v>0</v>
      </c>
      <c r="L150" s="42"/>
      <c r="M150" s="5"/>
      <c r="N150" s="43"/>
      <c r="O150" s="72"/>
    </row>
    <row r="151" spans="1:15" ht="12.75" customHeight="1" hidden="1">
      <c r="A151" s="51"/>
      <c r="B151" s="337"/>
      <c r="C151" s="106"/>
      <c r="D151" s="52"/>
      <c r="E151" s="53"/>
      <c r="F151" s="52"/>
      <c r="G151" s="53"/>
      <c r="H151" s="52"/>
      <c r="I151" s="53"/>
      <c r="J151" s="52"/>
      <c r="K151" s="73"/>
      <c r="L151" s="74"/>
      <c r="M151" s="55"/>
      <c r="N151" s="56"/>
      <c r="O151" s="75"/>
    </row>
    <row r="152" spans="1:15" ht="12.75" customHeight="1" hidden="1">
      <c r="A152" s="158"/>
      <c r="B152" s="335" t="s">
        <v>89</v>
      </c>
      <c r="C152" s="45"/>
      <c r="D152" s="36"/>
      <c r="E152" s="45"/>
      <c r="F152" s="36"/>
      <c r="G152" s="45"/>
      <c r="H152" s="36"/>
      <c r="I152" s="45"/>
      <c r="J152" s="36"/>
      <c r="K152" s="160">
        <f>SUM(L152:O152)</f>
        <v>0</v>
      </c>
      <c r="L152" s="107"/>
      <c r="M152" s="46"/>
      <c r="N152" s="38"/>
      <c r="O152" s="71"/>
    </row>
    <row r="153" spans="1:15" ht="12.75" customHeight="1" hidden="1">
      <c r="A153" s="161"/>
      <c r="B153" s="335"/>
      <c r="C153" s="4"/>
      <c r="D153" s="41"/>
      <c r="E153" s="4"/>
      <c r="F153" s="41"/>
      <c r="G153" s="4"/>
      <c r="H153" s="41"/>
      <c r="I153" s="4"/>
      <c r="J153" s="41"/>
      <c r="K153" s="6"/>
      <c r="L153" s="42"/>
      <c r="M153" s="5"/>
      <c r="N153" s="43"/>
      <c r="O153" s="72"/>
    </row>
    <row r="154" spans="1:15" ht="10.5" hidden="1">
      <c r="A154" s="161"/>
      <c r="B154" s="335"/>
      <c r="C154" s="4"/>
      <c r="D154" s="41"/>
      <c r="E154" s="4"/>
      <c r="F154" s="41"/>
      <c r="G154" s="4"/>
      <c r="H154" s="41"/>
      <c r="I154" s="4"/>
      <c r="J154" s="41"/>
      <c r="K154" s="6"/>
      <c r="L154" s="42"/>
      <c r="M154" s="5"/>
      <c r="N154" s="43"/>
      <c r="O154" s="72"/>
    </row>
    <row r="155" spans="1:15" ht="21" hidden="1">
      <c r="A155" s="161"/>
      <c r="B155" s="99" t="s">
        <v>88</v>
      </c>
      <c r="C155" s="4"/>
      <c r="D155" s="41"/>
      <c r="E155" s="4"/>
      <c r="F155" s="41"/>
      <c r="G155" s="4"/>
      <c r="H155" s="41"/>
      <c r="I155" s="4"/>
      <c r="J155" s="41"/>
      <c r="K155" s="6">
        <f>L155</f>
        <v>0</v>
      </c>
      <c r="L155" s="108"/>
      <c r="M155" s="5"/>
      <c r="N155" s="43"/>
      <c r="O155" s="72"/>
    </row>
    <row r="156" spans="1:15" ht="12.75" customHeight="1" hidden="1">
      <c r="A156" s="158"/>
      <c r="B156" s="335" t="s">
        <v>87</v>
      </c>
      <c r="C156" s="45"/>
      <c r="D156" s="36"/>
      <c r="E156" s="45"/>
      <c r="F156" s="36"/>
      <c r="G156" s="45"/>
      <c r="H156" s="36"/>
      <c r="I156" s="45"/>
      <c r="J156" s="36"/>
      <c r="K156" s="147">
        <f>SUM(L156:O156)</f>
        <v>0</v>
      </c>
      <c r="L156" s="107"/>
      <c r="M156" s="46"/>
      <c r="N156" s="38"/>
      <c r="O156" s="71"/>
    </row>
    <row r="157" spans="1:15" ht="12.75" customHeight="1" hidden="1">
      <c r="A157" s="161"/>
      <c r="B157" s="335"/>
      <c r="C157" s="4"/>
      <c r="D157" s="41"/>
      <c r="E157" s="4"/>
      <c r="F157" s="41"/>
      <c r="G157" s="4"/>
      <c r="H157" s="41"/>
      <c r="I157" s="4"/>
      <c r="J157" s="41"/>
      <c r="K157" s="6"/>
      <c r="L157" s="42"/>
      <c r="M157" s="5"/>
      <c r="N157" s="43"/>
      <c r="O157" s="72"/>
    </row>
    <row r="158" spans="1:15" ht="10.5" hidden="1">
      <c r="A158" s="161"/>
      <c r="B158" s="335"/>
      <c r="C158" s="4"/>
      <c r="D158" s="41"/>
      <c r="E158" s="4"/>
      <c r="F158" s="41"/>
      <c r="G158" s="4"/>
      <c r="H158" s="41"/>
      <c r="I158" s="4"/>
      <c r="J158" s="41"/>
      <c r="K158" s="6"/>
      <c r="L158" s="42"/>
      <c r="M158" s="5"/>
      <c r="N158" s="43"/>
      <c r="O158" s="72"/>
    </row>
    <row r="159" spans="1:15" ht="12.75" customHeight="1" hidden="1">
      <c r="A159" s="161"/>
      <c r="B159" s="335"/>
      <c r="C159" s="4"/>
      <c r="D159" s="41"/>
      <c r="E159" s="4"/>
      <c r="F159" s="41"/>
      <c r="G159" s="4"/>
      <c r="H159" s="41"/>
      <c r="I159" s="4"/>
      <c r="J159" s="41"/>
      <c r="K159" s="6"/>
      <c r="L159" s="42"/>
      <c r="M159" s="5"/>
      <c r="N159" s="43"/>
      <c r="O159" s="72"/>
    </row>
    <row r="160" spans="1:15" ht="12.75" customHeight="1">
      <c r="A160" s="34" t="s">
        <v>45</v>
      </c>
      <c r="B160" s="348" t="s">
        <v>190</v>
      </c>
      <c r="C160" s="45" t="s">
        <v>20</v>
      </c>
      <c r="D160" s="36">
        <v>2</v>
      </c>
      <c r="E160" s="45" t="s">
        <v>24</v>
      </c>
      <c r="F160" s="36">
        <v>30</v>
      </c>
      <c r="G160" s="45" t="s">
        <v>20</v>
      </c>
      <c r="H160" s="36" t="s">
        <v>21</v>
      </c>
      <c r="I160" s="45" t="s">
        <v>22</v>
      </c>
      <c r="J160" s="36">
        <v>150</v>
      </c>
      <c r="K160" s="141">
        <f>K162+K168</f>
        <v>175.1</v>
      </c>
      <c r="L160" s="64">
        <f>L162+L168</f>
        <v>105.8</v>
      </c>
      <c r="M160" s="46">
        <f>M162+M168</f>
        <v>0</v>
      </c>
      <c r="N160" s="38">
        <f>N162+N168</f>
        <v>0</v>
      </c>
      <c r="O160" s="71">
        <f>O162+O168</f>
        <v>0</v>
      </c>
    </row>
    <row r="161" spans="1:15" ht="10.5">
      <c r="A161" s="51"/>
      <c r="B161" s="348"/>
      <c r="C161" s="53"/>
      <c r="D161" s="52"/>
      <c r="E161" s="53"/>
      <c r="F161" s="52"/>
      <c r="G161" s="53"/>
      <c r="H161" s="52"/>
      <c r="I161" s="53"/>
      <c r="J161" s="52"/>
      <c r="K161" s="258"/>
      <c r="L161" s="74"/>
      <c r="M161" s="55"/>
      <c r="N161" s="56"/>
      <c r="O161" s="75"/>
    </row>
    <row r="162" spans="1:15" ht="12.75" customHeight="1">
      <c r="A162" s="34"/>
      <c r="B162" s="348" t="s">
        <v>191</v>
      </c>
      <c r="C162" s="45">
        <v>304</v>
      </c>
      <c r="D162" s="36">
        <v>2</v>
      </c>
      <c r="E162" s="45" t="s">
        <v>24</v>
      </c>
      <c r="F162" s="36">
        <v>35</v>
      </c>
      <c r="G162" s="45">
        <v>118</v>
      </c>
      <c r="H162" s="36" t="s">
        <v>21</v>
      </c>
      <c r="I162" s="45" t="s">
        <v>22</v>
      </c>
      <c r="J162" s="36">
        <v>150</v>
      </c>
      <c r="K162" s="141">
        <f>K165</f>
        <v>173.1</v>
      </c>
      <c r="L162" s="64">
        <f>L165</f>
        <v>103.8</v>
      </c>
      <c r="M162" s="46">
        <f>M165</f>
        <v>0</v>
      </c>
      <c r="N162" s="38">
        <f>N165</f>
        <v>0</v>
      </c>
      <c r="O162" s="71">
        <f>O165</f>
        <v>0</v>
      </c>
    </row>
    <row r="163" spans="1:15" ht="10.5">
      <c r="A163" s="40"/>
      <c r="B163" s="348"/>
      <c r="C163" s="4"/>
      <c r="D163" s="41"/>
      <c r="E163" s="4"/>
      <c r="F163" s="41"/>
      <c r="G163" s="4"/>
      <c r="H163" s="41"/>
      <c r="I163" s="4"/>
      <c r="J163" s="41"/>
      <c r="K163" s="152"/>
      <c r="L163" s="42"/>
      <c r="M163" s="5"/>
      <c r="N163" s="43"/>
      <c r="O163" s="72"/>
    </row>
    <row r="164" spans="1:15" ht="11.25" customHeight="1" thickBot="1">
      <c r="A164" s="51"/>
      <c r="B164" s="348"/>
      <c r="C164" s="53"/>
      <c r="D164" s="52"/>
      <c r="E164" s="53"/>
      <c r="F164" s="52"/>
      <c r="G164" s="53"/>
      <c r="H164" s="52"/>
      <c r="I164" s="53"/>
      <c r="J164" s="52"/>
      <c r="K164" s="258"/>
      <c r="L164" s="78"/>
      <c r="M164" s="79"/>
      <c r="N164" s="80"/>
      <c r="O164" s="81"/>
    </row>
    <row r="165" spans="1:15" ht="12.75" customHeight="1">
      <c r="A165" s="161"/>
      <c r="B165" s="335" t="s">
        <v>192</v>
      </c>
      <c r="C165" s="4">
        <v>304</v>
      </c>
      <c r="D165" s="41">
        <v>2</v>
      </c>
      <c r="E165" s="4" t="s">
        <v>24</v>
      </c>
      <c r="F165" s="41">
        <v>35</v>
      </c>
      <c r="G165" s="4">
        <v>118</v>
      </c>
      <c r="H165" s="41">
        <v>13</v>
      </c>
      <c r="I165" s="4" t="s">
        <v>22</v>
      </c>
      <c r="J165" s="36">
        <v>150</v>
      </c>
      <c r="K165" s="152">
        <v>173.1</v>
      </c>
      <c r="L165" s="94">
        <f>99+4.8</f>
        <v>103.8</v>
      </c>
      <c r="M165" s="5"/>
      <c r="N165" s="43"/>
      <c r="O165" s="72"/>
    </row>
    <row r="166" spans="1:15" ht="12" customHeight="1">
      <c r="A166" s="161"/>
      <c r="B166" s="335"/>
      <c r="C166" s="4"/>
      <c r="D166" s="41"/>
      <c r="E166" s="4"/>
      <c r="F166" s="41"/>
      <c r="G166" s="4"/>
      <c r="H166" s="41"/>
      <c r="I166" s="4"/>
      <c r="J166" s="41"/>
      <c r="K166" s="6"/>
      <c r="L166" s="42"/>
      <c r="M166" s="5"/>
      <c r="N166" s="43"/>
      <c r="O166" s="72"/>
    </row>
    <row r="167" spans="1:15" ht="10.5">
      <c r="A167" s="161"/>
      <c r="B167" s="335"/>
      <c r="C167" s="4"/>
      <c r="D167" s="41"/>
      <c r="E167" s="4"/>
      <c r="F167" s="41"/>
      <c r="G167" s="52"/>
      <c r="H167" s="41"/>
      <c r="I167" s="4"/>
      <c r="J167" s="41"/>
      <c r="K167" s="6"/>
      <c r="L167" s="42"/>
      <c r="M167" s="5"/>
      <c r="N167" s="43"/>
      <c r="O167" s="72"/>
    </row>
    <row r="168" spans="1:15" s="117" customFormat="1" ht="12.75" customHeight="1">
      <c r="A168" s="34" t="s">
        <v>46</v>
      </c>
      <c r="B168" s="338" t="s">
        <v>113</v>
      </c>
      <c r="C168" s="45" t="s">
        <v>86</v>
      </c>
      <c r="D168" s="36">
        <v>2</v>
      </c>
      <c r="E168" s="45" t="s">
        <v>24</v>
      </c>
      <c r="F168" s="36">
        <v>30</v>
      </c>
      <c r="G168" s="131" t="s">
        <v>114</v>
      </c>
      <c r="H168" s="36" t="s">
        <v>21</v>
      </c>
      <c r="I168" s="45" t="s">
        <v>22</v>
      </c>
      <c r="J168" s="36">
        <v>150</v>
      </c>
      <c r="K168" s="147">
        <f>K171</f>
        <v>2</v>
      </c>
      <c r="L168" s="114">
        <f>L171</f>
        <v>2</v>
      </c>
      <c r="M168" s="115">
        <f>M171</f>
        <v>0</v>
      </c>
      <c r="N168" s="116">
        <f>N171</f>
        <v>0</v>
      </c>
      <c r="O168" s="113">
        <f>O171</f>
        <v>0</v>
      </c>
    </row>
    <row r="169" spans="1:15" s="117" customFormat="1" ht="10.5">
      <c r="A169" s="162"/>
      <c r="B169" s="338"/>
      <c r="C169" s="4"/>
      <c r="D169" s="41"/>
      <c r="E169" s="4"/>
      <c r="F169" s="41"/>
      <c r="G169" s="4"/>
      <c r="H169" s="41"/>
      <c r="I169" s="4"/>
      <c r="J169" s="41"/>
      <c r="K169" s="6"/>
      <c r="L169" s="119"/>
      <c r="M169" s="120"/>
      <c r="N169" s="121"/>
      <c r="O169" s="118"/>
    </row>
    <row r="170" spans="1:15" s="117" customFormat="1" ht="12.75" customHeight="1">
      <c r="A170" s="163"/>
      <c r="B170" s="338"/>
      <c r="C170" s="53"/>
      <c r="D170" s="52"/>
      <c r="E170" s="53"/>
      <c r="F170" s="52"/>
      <c r="G170" s="53"/>
      <c r="H170" s="52"/>
      <c r="I170" s="53"/>
      <c r="J170" s="52"/>
      <c r="K170" s="73"/>
      <c r="L170" s="123"/>
      <c r="M170" s="124"/>
      <c r="N170" s="125"/>
      <c r="O170" s="122"/>
    </row>
    <row r="171" spans="1:15" s="117" customFormat="1" ht="12.75" customHeight="1">
      <c r="A171" s="164"/>
      <c r="B171" s="338" t="s">
        <v>170</v>
      </c>
      <c r="C171" s="45" t="s">
        <v>86</v>
      </c>
      <c r="D171" s="36">
        <v>2</v>
      </c>
      <c r="E171" s="45" t="s">
        <v>24</v>
      </c>
      <c r="F171" s="36">
        <v>30</v>
      </c>
      <c r="G171" s="195" t="s">
        <v>114</v>
      </c>
      <c r="H171" s="36">
        <v>13</v>
      </c>
      <c r="I171" s="45" t="s">
        <v>22</v>
      </c>
      <c r="J171" s="36">
        <v>150</v>
      </c>
      <c r="K171" s="147">
        <f>SUM(L171:O171)</f>
        <v>2</v>
      </c>
      <c r="L171" s="114">
        <f>5-3</f>
        <v>2</v>
      </c>
      <c r="M171" s="115"/>
      <c r="N171" s="116"/>
      <c r="O171" s="113"/>
    </row>
    <row r="172" spans="1:15" s="117" customFormat="1" ht="12.75" customHeight="1">
      <c r="A172" s="162"/>
      <c r="B172" s="338"/>
      <c r="C172" s="4"/>
      <c r="D172" s="41"/>
      <c r="E172" s="4"/>
      <c r="F172" s="41"/>
      <c r="G172" s="4"/>
      <c r="H172" s="41"/>
      <c r="I172" s="4"/>
      <c r="J172" s="41"/>
      <c r="K172" s="6"/>
      <c r="L172" s="119"/>
      <c r="M172" s="120"/>
      <c r="N172" s="121"/>
      <c r="O172" s="118"/>
    </row>
    <row r="173" spans="1:15" s="117" customFormat="1" ht="10.5">
      <c r="A173" s="196"/>
      <c r="B173" s="355"/>
      <c r="C173" s="129"/>
      <c r="D173" s="130"/>
      <c r="E173" s="129"/>
      <c r="F173" s="130"/>
      <c r="G173" s="129"/>
      <c r="H173" s="130"/>
      <c r="I173" s="129"/>
      <c r="J173" s="130"/>
      <c r="K173" s="187"/>
      <c r="L173" s="197"/>
      <c r="M173" s="198"/>
      <c r="N173" s="199"/>
      <c r="O173" s="200"/>
    </row>
    <row r="174" spans="1:15" ht="12.75" customHeight="1">
      <c r="A174" s="161" t="s">
        <v>90</v>
      </c>
      <c r="B174" s="360" t="s">
        <v>180</v>
      </c>
      <c r="C174" s="4" t="s">
        <v>20</v>
      </c>
      <c r="D174" s="41">
        <v>2</v>
      </c>
      <c r="E174" s="4" t="s">
        <v>24</v>
      </c>
      <c r="F174" s="41">
        <v>20</v>
      </c>
      <c r="G174" s="4" t="s">
        <v>20</v>
      </c>
      <c r="H174" s="41" t="s">
        <v>21</v>
      </c>
      <c r="I174" s="4" t="s">
        <v>22</v>
      </c>
      <c r="J174" s="36">
        <v>150</v>
      </c>
      <c r="K174" s="152">
        <f>K176+K178+K180</f>
        <v>1538.5</v>
      </c>
      <c r="L174" s="186">
        <f>L181</f>
        <v>495.957</v>
      </c>
      <c r="M174" s="5">
        <f>M181</f>
        <v>0</v>
      </c>
      <c r="N174" s="43">
        <f>N181</f>
        <v>0</v>
      </c>
      <c r="O174" s="72">
        <f>O181</f>
        <v>0</v>
      </c>
    </row>
    <row r="175" spans="1:15" ht="12.75" customHeight="1">
      <c r="A175" s="159"/>
      <c r="B175" s="361"/>
      <c r="C175" s="53"/>
      <c r="D175" s="52"/>
      <c r="E175" s="53"/>
      <c r="F175" s="52"/>
      <c r="G175" s="53"/>
      <c r="H175" s="52"/>
      <c r="I175" s="53"/>
      <c r="J175" s="52"/>
      <c r="K175" s="258"/>
      <c r="L175" s="300"/>
      <c r="M175" s="55"/>
      <c r="N175" s="56"/>
      <c r="O175" s="75"/>
    </row>
    <row r="176" spans="1:15" ht="42">
      <c r="A176" s="159"/>
      <c r="B176" s="101" t="s">
        <v>194</v>
      </c>
      <c r="C176" s="30">
        <v>304</v>
      </c>
      <c r="D176" s="30">
        <v>2</v>
      </c>
      <c r="E176" s="30" t="s">
        <v>24</v>
      </c>
      <c r="F176" s="173">
        <v>25</v>
      </c>
      <c r="G176" s="172">
        <v>555</v>
      </c>
      <c r="H176" s="173" t="s">
        <v>21</v>
      </c>
      <c r="I176" s="45" t="s">
        <v>22</v>
      </c>
      <c r="J176" s="173">
        <v>150</v>
      </c>
      <c r="K176" s="258">
        <f>K177</f>
        <v>518.7</v>
      </c>
      <c r="L176" s="300"/>
      <c r="M176" s="55"/>
      <c r="N176" s="56"/>
      <c r="O176" s="75"/>
    </row>
    <row r="177" spans="1:15" ht="42">
      <c r="A177" s="159"/>
      <c r="B177" s="101" t="s">
        <v>195</v>
      </c>
      <c r="C177" s="30">
        <v>304</v>
      </c>
      <c r="D177" s="30">
        <v>2</v>
      </c>
      <c r="E177" s="30" t="s">
        <v>24</v>
      </c>
      <c r="F177" s="41">
        <v>25</v>
      </c>
      <c r="G177" s="53">
        <v>555</v>
      </c>
      <c r="H177" s="52">
        <v>13</v>
      </c>
      <c r="I177" s="45" t="s">
        <v>22</v>
      </c>
      <c r="J177" s="36">
        <v>150</v>
      </c>
      <c r="K177" s="258">
        <v>518.7</v>
      </c>
      <c r="L177" s="300"/>
      <c r="M177" s="55"/>
      <c r="N177" s="56"/>
      <c r="O177" s="75"/>
    </row>
    <row r="178" spans="1:15" ht="63" customHeight="1" hidden="1">
      <c r="A178" s="159"/>
      <c r="B178" s="325" t="s">
        <v>182</v>
      </c>
      <c r="C178" s="326" t="s">
        <v>20</v>
      </c>
      <c r="D178" s="173">
        <v>2</v>
      </c>
      <c r="E178" s="327" t="s">
        <v>24</v>
      </c>
      <c r="F178" s="173">
        <v>25</v>
      </c>
      <c r="G178" s="53">
        <v>558</v>
      </c>
      <c r="H178" s="173" t="s">
        <v>21</v>
      </c>
      <c r="I178" s="327" t="s">
        <v>22</v>
      </c>
      <c r="J178" s="52">
        <v>151</v>
      </c>
      <c r="K178" s="258">
        <f>K179</f>
        <v>0</v>
      </c>
      <c r="L178" s="300"/>
      <c r="M178" s="55"/>
      <c r="N178" s="56"/>
      <c r="O178" s="75"/>
    </row>
    <row r="179" spans="1:15" ht="63" customHeight="1" hidden="1">
      <c r="A179" s="159"/>
      <c r="B179" s="325" t="s">
        <v>183</v>
      </c>
      <c r="C179" s="4">
        <v>304</v>
      </c>
      <c r="D179" s="41">
        <v>2</v>
      </c>
      <c r="E179" s="4" t="s">
        <v>24</v>
      </c>
      <c r="F179" s="41">
        <v>25</v>
      </c>
      <c r="G179" s="53">
        <v>558</v>
      </c>
      <c r="H179" s="52">
        <v>13</v>
      </c>
      <c r="I179" s="4" t="s">
        <v>22</v>
      </c>
      <c r="J179" s="52">
        <v>151</v>
      </c>
      <c r="K179" s="258">
        <v>0</v>
      </c>
      <c r="L179" s="300"/>
      <c r="M179" s="55"/>
      <c r="N179" s="56"/>
      <c r="O179" s="75"/>
    </row>
    <row r="180" spans="1:15" ht="15" customHeight="1">
      <c r="A180" s="28"/>
      <c r="B180" s="332" t="s">
        <v>48</v>
      </c>
      <c r="C180" s="30">
        <v>304</v>
      </c>
      <c r="D180" s="30">
        <v>2</v>
      </c>
      <c r="E180" s="30" t="s">
        <v>24</v>
      </c>
      <c r="F180" s="36">
        <v>29</v>
      </c>
      <c r="G180" s="30">
        <v>999</v>
      </c>
      <c r="H180" s="30" t="s">
        <v>21</v>
      </c>
      <c r="I180" s="30" t="s">
        <v>22</v>
      </c>
      <c r="J180" s="36">
        <v>150</v>
      </c>
      <c r="K180" s="259">
        <f>K181</f>
        <v>1019.8</v>
      </c>
      <c r="L180" s="301">
        <f>L181</f>
        <v>495.957</v>
      </c>
      <c r="M180" s="32">
        <f>M181</f>
        <v>0</v>
      </c>
      <c r="N180" s="32">
        <f>N181</f>
        <v>0</v>
      </c>
      <c r="O180" s="33">
        <f>O181</f>
        <v>0</v>
      </c>
    </row>
    <row r="181" spans="1:15" ht="12.75" customHeight="1">
      <c r="A181" s="171"/>
      <c r="B181" s="169" t="s">
        <v>181</v>
      </c>
      <c r="C181" s="172">
        <v>304</v>
      </c>
      <c r="D181" s="173">
        <v>2</v>
      </c>
      <c r="E181" s="172" t="s">
        <v>24</v>
      </c>
      <c r="F181" s="173">
        <v>29</v>
      </c>
      <c r="G181" s="172">
        <v>999</v>
      </c>
      <c r="H181" s="173">
        <v>13</v>
      </c>
      <c r="I181" s="172" t="s">
        <v>22</v>
      </c>
      <c r="J181" s="36">
        <v>150</v>
      </c>
      <c r="K181" s="323">
        <v>1019.8</v>
      </c>
      <c r="L181" s="302">
        <v>495.957</v>
      </c>
      <c r="M181" s="46">
        <f>M183+M193+M197</f>
        <v>0</v>
      </c>
      <c r="N181" s="38">
        <f>N183+N193+N197</f>
        <v>0</v>
      </c>
      <c r="O181" s="71">
        <f>O183+O193+O197</f>
        <v>0</v>
      </c>
    </row>
    <row r="182" spans="1:15" ht="9.75" customHeight="1" hidden="1">
      <c r="A182" s="40"/>
      <c r="B182" s="170" t="s">
        <v>50</v>
      </c>
      <c r="C182" s="4"/>
      <c r="D182" s="41"/>
      <c r="E182" s="4"/>
      <c r="F182" s="41"/>
      <c r="G182" s="4"/>
      <c r="H182" s="41"/>
      <c r="I182" s="4"/>
      <c r="J182" s="36">
        <v>150</v>
      </c>
      <c r="K182" s="6"/>
      <c r="L182" s="37"/>
      <c r="M182" s="46"/>
      <c r="N182" s="38"/>
      <c r="O182" s="71"/>
    </row>
    <row r="183" spans="1:15" ht="12.75" customHeight="1" hidden="1">
      <c r="A183" s="40"/>
      <c r="B183" s="336" t="s">
        <v>51</v>
      </c>
      <c r="C183" s="4"/>
      <c r="D183" s="41"/>
      <c r="E183" s="4"/>
      <c r="F183" s="41"/>
      <c r="G183" s="4"/>
      <c r="H183" s="41"/>
      <c r="I183" s="4"/>
      <c r="J183" s="36">
        <v>150</v>
      </c>
      <c r="K183" s="6">
        <f>SUM(L183:O183)</f>
        <v>0</v>
      </c>
      <c r="L183" s="42">
        <f>L191</f>
        <v>0</v>
      </c>
      <c r="M183" s="5">
        <f>M191</f>
        <v>0</v>
      </c>
      <c r="N183" s="43">
        <f>N191</f>
        <v>0</v>
      </c>
      <c r="O183" s="72">
        <f>O191</f>
        <v>0</v>
      </c>
    </row>
    <row r="184" spans="1:15" ht="12.75" customHeight="1" hidden="1">
      <c r="A184" s="40"/>
      <c r="B184" s="336"/>
      <c r="C184" s="4"/>
      <c r="D184" s="41"/>
      <c r="E184" s="4"/>
      <c r="F184" s="41"/>
      <c r="G184" s="4"/>
      <c r="H184" s="41"/>
      <c r="I184" s="4"/>
      <c r="J184" s="36">
        <v>150</v>
      </c>
      <c r="K184" s="6"/>
      <c r="L184" s="42"/>
      <c r="M184" s="5"/>
      <c r="N184" s="43"/>
      <c r="O184" s="72"/>
    </row>
    <row r="185" spans="1:15" ht="12.75" customHeight="1" hidden="1">
      <c r="A185" s="40"/>
      <c r="B185" s="336"/>
      <c r="C185" s="4"/>
      <c r="D185" s="41"/>
      <c r="E185" s="4"/>
      <c r="F185" s="41"/>
      <c r="G185" s="4"/>
      <c r="H185" s="41"/>
      <c r="I185" s="4"/>
      <c r="J185" s="36">
        <v>150</v>
      </c>
      <c r="K185" s="6"/>
      <c r="L185" s="42"/>
      <c r="M185" s="5"/>
      <c r="N185" s="43"/>
      <c r="O185" s="72"/>
    </row>
    <row r="186" spans="1:15" ht="9.75" customHeight="1" hidden="1">
      <c r="A186" s="40"/>
      <c r="B186" s="336"/>
      <c r="C186" s="4"/>
      <c r="D186" s="41"/>
      <c r="E186" s="4"/>
      <c r="F186" s="41"/>
      <c r="G186" s="4"/>
      <c r="H186" s="41"/>
      <c r="I186" s="4"/>
      <c r="J186" s="36">
        <v>150</v>
      </c>
      <c r="K186" s="6"/>
      <c r="L186" s="42"/>
      <c r="M186" s="5"/>
      <c r="N186" s="43"/>
      <c r="O186" s="72"/>
    </row>
    <row r="187" spans="1:15" ht="9.75" customHeight="1" hidden="1">
      <c r="A187" s="40"/>
      <c r="B187" s="336"/>
      <c r="C187" s="4"/>
      <c r="D187" s="41"/>
      <c r="E187" s="4"/>
      <c r="F187" s="41"/>
      <c r="G187" s="4"/>
      <c r="H187" s="41"/>
      <c r="I187" s="4"/>
      <c r="J187" s="36">
        <v>150</v>
      </c>
      <c r="K187" s="6"/>
      <c r="L187" s="42"/>
      <c r="M187" s="5"/>
      <c r="N187" s="43"/>
      <c r="O187" s="72"/>
    </row>
    <row r="188" spans="1:15" ht="9.75" customHeight="1" hidden="1">
      <c r="A188" s="40"/>
      <c r="B188" s="336"/>
      <c r="C188" s="4"/>
      <c r="D188" s="41"/>
      <c r="E188" s="4"/>
      <c r="F188" s="41"/>
      <c r="G188" s="4"/>
      <c r="H188" s="41"/>
      <c r="I188" s="4"/>
      <c r="J188" s="36">
        <v>150</v>
      </c>
      <c r="K188" s="6"/>
      <c r="L188" s="42"/>
      <c r="M188" s="5"/>
      <c r="N188" s="43"/>
      <c r="O188" s="72"/>
    </row>
    <row r="189" spans="1:15" ht="9.75" customHeight="1" hidden="1">
      <c r="A189" s="40"/>
      <c r="B189" s="336"/>
      <c r="C189" s="4"/>
      <c r="D189" s="41"/>
      <c r="E189" s="4"/>
      <c r="F189" s="41"/>
      <c r="G189" s="4"/>
      <c r="H189" s="41"/>
      <c r="I189" s="4"/>
      <c r="J189" s="36">
        <v>150</v>
      </c>
      <c r="K189" s="6"/>
      <c r="L189" s="42"/>
      <c r="M189" s="5"/>
      <c r="N189" s="43"/>
      <c r="O189" s="72"/>
    </row>
    <row r="190" spans="1:15" ht="9.75" customHeight="1" hidden="1">
      <c r="A190" s="34"/>
      <c r="B190" s="103" t="s">
        <v>52</v>
      </c>
      <c r="C190" s="104"/>
      <c r="D190" s="36"/>
      <c r="E190" s="45"/>
      <c r="F190" s="36"/>
      <c r="G190" s="45"/>
      <c r="H190" s="36"/>
      <c r="I190" s="45"/>
      <c r="J190" s="36">
        <v>150</v>
      </c>
      <c r="K190" s="147"/>
      <c r="L190" s="37"/>
      <c r="M190" s="46"/>
      <c r="N190" s="38"/>
      <c r="O190" s="71"/>
    </row>
    <row r="191" spans="1:15" ht="12.75" customHeight="1" hidden="1">
      <c r="A191" s="40"/>
      <c r="B191" s="337" t="s">
        <v>53</v>
      </c>
      <c r="C191" s="105"/>
      <c r="D191" s="41"/>
      <c r="E191" s="4"/>
      <c r="F191" s="41"/>
      <c r="G191" s="4"/>
      <c r="H191" s="41"/>
      <c r="I191" s="4"/>
      <c r="J191" s="36">
        <v>150</v>
      </c>
      <c r="K191" s="6">
        <f>SUM(L191:O191)</f>
        <v>0</v>
      </c>
      <c r="L191" s="42"/>
      <c r="M191" s="5"/>
      <c r="N191" s="43"/>
      <c r="O191" s="72"/>
    </row>
    <row r="192" spans="1:15" ht="12.75" customHeight="1" hidden="1">
      <c r="A192" s="51"/>
      <c r="B192" s="337"/>
      <c r="C192" s="106"/>
      <c r="D192" s="52"/>
      <c r="E192" s="53"/>
      <c r="F192" s="52"/>
      <c r="G192" s="53"/>
      <c r="H192" s="52"/>
      <c r="I192" s="53"/>
      <c r="J192" s="36">
        <v>150</v>
      </c>
      <c r="K192" s="73"/>
      <c r="L192" s="74"/>
      <c r="M192" s="55"/>
      <c r="N192" s="56"/>
      <c r="O192" s="75"/>
    </row>
    <row r="193" spans="1:15" ht="12.75" customHeight="1" hidden="1">
      <c r="A193" s="158"/>
      <c r="B193" s="335" t="s">
        <v>89</v>
      </c>
      <c r="C193" s="45"/>
      <c r="D193" s="36"/>
      <c r="E193" s="45"/>
      <c r="F193" s="36"/>
      <c r="G193" s="45"/>
      <c r="H193" s="36"/>
      <c r="I193" s="45"/>
      <c r="J193" s="36">
        <v>150</v>
      </c>
      <c r="K193" s="160">
        <f>SUM(L193:O193)</f>
        <v>0</v>
      </c>
      <c r="L193" s="107"/>
      <c r="M193" s="46"/>
      <c r="N193" s="38"/>
      <c r="O193" s="71"/>
    </row>
    <row r="194" spans="1:15" ht="12.75" customHeight="1" hidden="1">
      <c r="A194" s="161"/>
      <c r="B194" s="335"/>
      <c r="C194" s="4"/>
      <c r="D194" s="41"/>
      <c r="E194" s="4"/>
      <c r="F194" s="41"/>
      <c r="G194" s="4"/>
      <c r="H194" s="41"/>
      <c r="I194" s="4"/>
      <c r="J194" s="36">
        <v>150</v>
      </c>
      <c r="K194" s="6"/>
      <c r="L194" s="42"/>
      <c r="M194" s="5"/>
      <c r="N194" s="43"/>
      <c r="O194" s="72"/>
    </row>
    <row r="195" spans="1:15" ht="9.75" customHeight="1" hidden="1">
      <c r="A195" s="161"/>
      <c r="B195" s="335"/>
      <c r="C195" s="4"/>
      <c r="D195" s="41"/>
      <c r="E195" s="4"/>
      <c r="F195" s="41"/>
      <c r="G195" s="4"/>
      <c r="H195" s="41"/>
      <c r="I195" s="4"/>
      <c r="J195" s="36">
        <v>150</v>
      </c>
      <c r="K195" s="6"/>
      <c r="L195" s="42"/>
      <c r="M195" s="5"/>
      <c r="N195" s="43"/>
      <c r="O195" s="72"/>
    </row>
    <row r="196" spans="1:15" ht="20.25" customHeight="1" hidden="1">
      <c r="A196" s="161"/>
      <c r="B196" s="99" t="s">
        <v>88</v>
      </c>
      <c r="C196" s="4"/>
      <c r="D196" s="41"/>
      <c r="E196" s="4"/>
      <c r="F196" s="41"/>
      <c r="G196" s="4"/>
      <c r="H196" s="41"/>
      <c r="I196" s="4"/>
      <c r="J196" s="36">
        <v>150</v>
      </c>
      <c r="K196" s="6">
        <f>L196</f>
        <v>0</v>
      </c>
      <c r="L196" s="108"/>
      <c r="M196" s="5"/>
      <c r="N196" s="43"/>
      <c r="O196" s="72"/>
    </row>
    <row r="197" spans="1:15" ht="12.75" customHeight="1" hidden="1">
      <c r="A197" s="158"/>
      <c r="B197" s="335" t="s">
        <v>87</v>
      </c>
      <c r="C197" s="45"/>
      <c r="D197" s="36"/>
      <c r="E197" s="45"/>
      <c r="F197" s="36"/>
      <c r="G197" s="45"/>
      <c r="H197" s="36"/>
      <c r="I197" s="45"/>
      <c r="J197" s="36">
        <v>150</v>
      </c>
      <c r="K197" s="147">
        <f>SUM(L197:O197)</f>
        <v>0</v>
      </c>
      <c r="L197" s="107"/>
      <c r="M197" s="46"/>
      <c r="N197" s="38"/>
      <c r="O197" s="71"/>
    </row>
    <row r="198" spans="1:15" ht="12.75" customHeight="1" hidden="1">
      <c r="A198" s="161"/>
      <c r="B198" s="335"/>
      <c r="C198" s="4"/>
      <c r="D198" s="41"/>
      <c r="E198" s="4"/>
      <c r="F198" s="41"/>
      <c r="G198" s="4"/>
      <c r="H198" s="41"/>
      <c r="I198" s="4"/>
      <c r="J198" s="36">
        <v>150</v>
      </c>
      <c r="K198" s="6"/>
      <c r="L198" s="42"/>
      <c r="M198" s="5"/>
      <c r="N198" s="43"/>
      <c r="O198" s="72"/>
    </row>
    <row r="199" spans="1:15" ht="9.75" customHeight="1" hidden="1">
      <c r="A199" s="161"/>
      <c r="B199" s="335"/>
      <c r="C199" s="4"/>
      <c r="D199" s="41"/>
      <c r="E199" s="4"/>
      <c r="F199" s="41"/>
      <c r="G199" s="4"/>
      <c r="H199" s="41"/>
      <c r="I199" s="4"/>
      <c r="J199" s="36">
        <v>150</v>
      </c>
      <c r="K199" s="6"/>
      <c r="L199" s="42"/>
      <c r="M199" s="5"/>
      <c r="N199" s="43"/>
      <c r="O199" s="72"/>
    </row>
    <row r="200" spans="1:15" ht="12.75" customHeight="1" hidden="1">
      <c r="A200" s="161"/>
      <c r="B200" s="335"/>
      <c r="C200" s="4"/>
      <c r="D200" s="41"/>
      <c r="E200" s="4"/>
      <c r="F200" s="41"/>
      <c r="G200" s="4"/>
      <c r="H200" s="41"/>
      <c r="I200" s="4"/>
      <c r="J200" s="36">
        <v>150</v>
      </c>
      <c r="K200" s="6"/>
      <c r="L200" s="42"/>
      <c r="M200" s="5"/>
      <c r="N200" s="43"/>
      <c r="O200" s="72"/>
    </row>
    <row r="201" spans="1:15" ht="13.5" customHeight="1">
      <c r="A201" s="28" t="s">
        <v>133</v>
      </c>
      <c r="B201" s="29" t="s">
        <v>91</v>
      </c>
      <c r="C201" s="109" t="s">
        <v>20</v>
      </c>
      <c r="D201" s="30">
        <v>2</v>
      </c>
      <c r="E201" s="109" t="s">
        <v>24</v>
      </c>
      <c r="F201" s="30">
        <v>40</v>
      </c>
      <c r="G201" s="109" t="s">
        <v>20</v>
      </c>
      <c r="H201" s="30" t="s">
        <v>21</v>
      </c>
      <c r="I201" s="109" t="s">
        <v>22</v>
      </c>
      <c r="J201" s="36">
        <v>150</v>
      </c>
      <c r="K201" s="139">
        <f>K203+K202</f>
        <v>1362.4</v>
      </c>
      <c r="L201" s="94">
        <f>L203</f>
        <v>859</v>
      </c>
      <c r="M201" s="5"/>
      <c r="N201" s="43"/>
      <c r="O201" s="72"/>
    </row>
    <row r="202" spans="1:15" ht="13.5" customHeight="1">
      <c r="A202" s="333"/>
      <c r="B202" s="35" t="s">
        <v>196</v>
      </c>
      <c r="C202" s="4">
        <v>304</v>
      </c>
      <c r="D202" s="30">
        <v>2</v>
      </c>
      <c r="E202" s="109" t="s">
        <v>24</v>
      </c>
      <c r="F202" s="30">
        <v>45</v>
      </c>
      <c r="G202" s="109">
        <v>550</v>
      </c>
      <c r="H202" s="30">
        <v>13</v>
      </c>
      <c r="I202" s="109" t="s">
        <v>22</v>
      </c>
      <c r="J202" s="36">
        <v>150</v>
      </c>
      <c r="K202" s="334">
        <v>142</v>
      </c>
      <c r="L202" s="94"/>
      <c r="M202" s="5"/>
      <c r="N202" s="43"/>
      <c r="O202" s="72"/>
    </row>
    <row r="203" spans="1:15" ht="12.75" customHeight="1">
      <c r="A203" s="161"/>
      <c r="B203" s="356" t="s">
        <v>175</v>
      </c>
      <c r="C203" s="4">
        <v>304</v>
      </c>
      <c r="D203" s="36">
        <v>2</v>
      </c>
      <c r="E203" s="45" t="s">
        <v>24</v>
      </c>
      <c r="F203" s="36">
        <v>49</v>
      </c>
      <c r="G203" s="45">
        <v>999</v>
      </c>
      <c r="H203" s="36">
        <v>13</v>
      </c>
      <c r="I203" s="45" t="s">
        <v>22</v>
      </c>
      <c r="J203" s="36">
        <v>150</v>
      </c>
      <c r="K203" s="152">
        <v>1220.4</v>
      </c>
      <c r="L203" s="94">
        <f>520+339</f>
        <v>859</v>
      </c>
      <c r="M203" s="5"/>
      <c r="N203" s="43"/>
      <c r="O203" s="72"/>
    </row>
    <row r="204" spans="1:15" ht="9.75" customHeight="1">
      <c r="A204" s="161"/>
      <c r="B204" s="356"/>
      <c r="C204" s="4"/>
      <c r="D204" s="41"/>
      <c r="E204" s="4"/>
      <c r="F204" s="41"/>
      <c r="G204" s="4"/>
      <c r="H204" s="41"/>
      <c r="I204" s="4"/>
      <c r="J204" s="41"/>
      <c r="K204" s="6"/>
      <c r="L204" s="42"/>
      <c r="M204" s="5"/>
      <c r="N204" s="43"/>
      <c r="O204" s="72"/>
    </row>
    <row r="205" spans="1:15" ht="12.75" customHeight="1" hidden="1">
      <c r="A205" s="158" t="s">
        <v>54</v>
      </c>
      <c r="B205" s="335" t="s">
        <v>55</v>
      </c>
      <c r="C205" s="45" t="s">
        <v>20</v>
      </c>
      <c r="D205" s="36">
        <v>3</v>
      </c>
      <c r="E205" s="45" t="s">
        <v>21</v>
      </c>
      <c r="F205" s="36" t="s">
        <v>21</v>
      </c>
      <c r="G205" s="45" t="s">
        <v>20</v>
      </c>
      <c r="H205" s="36" t="s">
        <v>21</v>
      </c>
      <c r="I205" s="45" t="s">
        <v>22</v>
      </c>
      <c r="J205" s="36" t="s">
        <v>20</v>
      </c>
      <c r="K205" s="147">
        <f>SUM(L205:O205)</f>
        <v>0</v>
      </c>
      <c r="L205" s="37">
        <f>L207</f>
        <v>0</v>
      </c>
      <c r="M205" s="46">
        <f>M207+M212</f>
        <v>0</v>
      </c>
      <c r="N205" s="38">
        <f>N207+N212</f>
        <v>0</v>
      </c>
      <c r="O205" s="71">
        <f>O207+O212</f>
        <v>0</v>
      </c>
    </row>
    <row r="206" spans="1:15" ht="9.75" customHeight="1" hidden="1">
      <c r="A206" s="161"/>
      <c r="B206" s="335"/>
      <c r="C206" s="4"/>
      <c r="D206" s="41"/>
      <c r="E206" s="4"/>
      <c r="F206" s="41"/>
      <c r="G206" s="4"/>
      <c r="H206" s="41"/>
      <c r="I206" s="4"/>
      <c r="J206" s="41"/>
      <c r="K206" s="6"/>
      <c r="L206" s="42"/>
      <c r="M206" s="5"/>
      <c r="N206" s="43"/>
      <c r="O206" s="72"/>
    </row>
    <row r="207" spans="1:15" ht="12.75" customHeight="1" hidden="1">
      <c r="A207" s="34" t="s">
        <v>10</v>
      </c>
      <c r="B207" s="110" t="s">
        <v>56</v>
      </c>
      <c r="C207" s="45" t="s">
        <v>20</v>
      </c>
      <c r="D207" s="36">
        <v>3</v>
      </c>
      <c r="E207" s="45" t="s">
        <v>24</v>
      </c>
      <c r="F207" s="36" t="s">
        <v>21</v>
      </c>
      <c r="G207" s="45" t="s">
        <v>20</v>
      </c>
      <c r="H207" s="36" t="s">
        <v>21</v>
      </c>
      <c r="I207" s="45" t="s">
        <v>22</v>
      </c>
      <c r="J207" s="36" t="s">
        <v>20</v>
      </c>
      <c r="K207" s="147">
        <f>SUM(L207:O207)</f>
        <v>0</v>
      </c>
      <c r="L207" s="37">
        <f>L209</f>
        <v>0</v>
      </c>
      <c r="M207" s="46">
        <f>M209</f>
        <v>0</v>
      </c>
      <c r="N207" s="38">
        <f>N209</f>
        <v>0</v>
      </c>
      <c r="O207" s="71">
        <f>O209</f>
        <v>0</v>
      </c>
    </row>
    <row r="208" spans="1:15" ht="9.75" customHeight="1" hidden="1">
      <c r="A208" s="28" t="s">
        <v>12</v>
      </c>
      <c r="B208" s="29" t="s">
        <v>57</v>
      </c>
      <c r="C208" s="30">
        <v>304</v>
      </c>
      <c r="D208" s="30">
        <v>3</v>
      </c>
      <c r="E208" s="30" t="s">
        <v>24</v>
      </c>
      <c r="F208" s="30" t="s">
        <v>23</v>
      </c>
      <c r="G208" s="30" t="s">
        <v>20</v>
      </c>
      <c r="H208" s="30" t="s">
        <v>21</v>
      </c>
      <c r="I208" s="30" t="s">
        <v>22</v>
      </c>
      <c r="J208" s="30" t="s">
        <v>58</v>
      </c>
      <c r="K208" s="165">
        <f>SUM(L208:O208)</f>
        <v>0</v>
      </c>
      <c r="L208" s="31">
        <f>L209</f>
        <v>0</v>
      </c>
      <c r="M208" s="32">
        <f>M209</f>
        <v>0</v>
      </c>
      <c r="N208" s="32">
        <f>N209</f>
        <v>0</v>
      </c>
      <c r="O208" s="33">
        <f>O209</f>
        <v>0</v>
      </c>
    </row>
    <row r="209" spans="1:15" ht="12.75" customHeight="1" hidden="1">
      <c r="A209" s="158"/>
      <c r="B209" s="338" t="s">
        <v>83</v>
      </c>
      <c r="C209" s="45">
        <v>304</v>
      </c>
      <c r="D209" s="36">
        <v>3</v>
      </c>
      <c r="E209" s="45" t="s">
        <v>24</v>
      </c>
      <c r="F209" s="36" t="s">
        <v>23</v>
      </c>
      <c r="G209" s="45" t="s">
        <v>59</v>
      </c>
      <c r="H209" s="36" t="s">
        <v>32</v>
      </c>
      <c r="I209" s="45" t="s">
        <v>22</v>
      </c>
      <c r="J209" s="36" t="s">
        <v>58</v>
      </c>
      <c r="K209" s="147">
        <f>SUM(L209:O209)</f>
        <v>0</v>
      </c>
      <c r="L209" s="37">
        <v>0</v>
      </c>
      <c r="M209" s="46"/>
      <c r="N209" s="38"/>
      <c r="O209" s="71"/>
    </row>
    <row r="210" spans="1:15" ht="12.75" customHeight="1" hidden="1">
      <c r="A210" s="161"/>
      <c r="B210" s="338"/>
      <c r="C210" s="4"/>
      <c r="D210" s="41"/>
      <c r="E210" s="4"/>
      <c r="F210" s="41"/>
      <c r="G210" s="4"/>
      <c r="H210" s="41"/>
      <c r="I210" s="4"/>
      <c r="J210" s="41"/>
      <c r="K210" s="6"/>
      <c r="L210" s="42"/>
      <c r="M210" s="5"/>
      <c r="N210" s="43"/>
      <c r="O210" s="72"/>
    </row>
    <row r="211" spans="1:15" ht="9.75" customHeight="1" hidden="1">
      <c r="A211" s="159"/>
      <c r="B211" s="338"/>
      <c r="C211" s="53"/>
      <c r="D211" s="52"/>
      <c r="E211" s="53"/>
      <c r="F211" s="52"/>
      <c r="G211" s="53"/>
      <c r="H211" s="52"/>
      <c r="I211" s="53"/>
      <c r="J211" s="52"/>
      <c r="K211" s="73"/>
      <c r="L211" s="74"/>
      <c r="M211" s="55"/>
      <c r="N211" s="56"/>
      <c r="O211" s="75"/>
    </row>
    <row r="212" spans="1:15" ht="12.75" customHeight="1">
      <c r="A212" s="158" t="s">
        <v>26</v>
      </c>
      <c r="B212" s="338" t="s">
        <v>172</v>
      </c>
      <c r="C212" s="45" t="s">
        <v>20</v>
      </c>
      <c r="D212" s="36">
        <v>2</v>
      </c>
      <c r="E212" s="195" t="s">
        <v>171</v>
      </c>
      <c r="F212" s="36" t="s">
        <v>21</v>
      </c>
      <c r="G212" s="45" t="s">
        <v>20</v>
      </c>
      <c r="H212" s="36" t="s">
        <v>21</v>
      </c>
      <c r="I212" s="45" t="s">
        <v>22</v>
      </c>
      <c r="J212" s="36" t="s">
        <v>20</v>
      </c>
      <c r="K212" s="141">
        <f>K214</f>
        <v>9.5</v>
      </c>
      <c r="L212" s="64">
        <f>L215</f>
        <v>72.4</v>
      </c>
      <c r="M212" s="46">
        <f>M215</f>
        <v>0</v>
      </c>
      <c r="N212" s="38">
        <f>N215</f>
        <v>0</v>
      </c>
      <c r="O212" s="71">
        <f>O215</f>
        <v>0</v>
      </c>
    </row>
    <row r="213" spans="1:15" ht="9.75" customHeight="1">
      <c r="A213" s="159"/>
      <c r="B213" s="338"/>
      <c r="C213" s="53"/>
      <c r="D213" s="52"/>
      <c r="E213" s="53"/>
      <c r="F213" s="52"/>
      <c r="G213" s="53"/>
      <c r="H213" s="52"/>
      <c r="I213" s="53"/>
      <c r="J213" s="52"/>
      <c r="K213" s="258"/>
      <c r="L213" s="145"/>
      <c r="M213" s="55"/>
      <c r="N213" s="56"/>
      <c r="O213" s="75"/>
    </row>
    <row r="214" spans="1:15" ht="22.5" customHeight="1">
      <c r="A214" s="65" t="s">
        <v>27</v>
      </c>
      <c r="B214" s="251" t="s">
        <v>173</v>
      </c>
      <c r="C214" s="30">
        <v>304</v>
      </c>
      <c r="D214" s="36">
        <v>2</v>
      </c>
      <c r="E214" s="195" t="s">
        <v>171</v>
      </c>
      <c r="F214" s="222" t="s">
        <v>37</v>
      </c>
      <c r="G214" s="30" t="s">
        <v>20</v>
      </c>
      <c r="H214" s="30">
        <v>13</v>
      </c>
      <c r="I214" s="30" t="s">
        <v>22</v>
      </c>
      <c r="J214" s="30">
        <v>150</v>
      </c>
      <c r="K214" s="259">
        <f>K215</f>
        <v>9.5</v>
      </c>
      <c r="L214" s="49">
        <f>L215</f>
        <v>72.4</v>
      </c>
      <c r="M214" s="32">
        <f>M215</f>
        <v>0</v>
      </c>
      <c r="N214" s="32">
        <f>N215</f>
        <v>0</v>
      </c>
      <c r="O214" s="33">
        <f>O215</f>
        <v>0</v>
      </c>
    </row>
    <row r="215" spans="1:15" ht="22.5" customHeight="1" thickBot="1">
      <c r="A215" s="158"/>
      <c r="B215" s="110" t="s">
        <v>197</v>
      </c>
      <c r="C215" s="45">
        <v>304</v>
      </c>
      <c r="D215" s="36">
        <v>2</v>
      </c>
      <c r="E215" s="195" t="s">
        <v>171</v>
      </c>
      <c r="F215" s="222" t="s">
        <v>37</v>
      </c>
      <c r="G215" s="222" t="s">
        <v>25</v>
      </c>
      <c r="H215" s="30">
        <v>13</v>
      </c>
      <c r="I215" s="30" t="s">
        <v>22</v>
      </c>
      <c r="J215" s="36">
        <v>150</v>
      </c>
      <c r="K215" s="141">
        <v>9.5</v>
      </c>
      <c r="L215" s="260">
        <f>36+36.4</f>
        <v>72.4</v>
      </c>
      <c r="M215" s="46"/>
      <c r="N215" s="38"/>
      <c r="O215" s="71"/>
    </row>
    <row r="216" spans="1:15" ht="12.75" customHeight="1" hidden="1">
      <c r="A216" s="206" t="s">
        <v>133</v>
      </c>
      <c r="B216" s="207" t="s">
        <v>91</v>
      </c>
      <c r="C216" s="45" t="s">
        <v>86</v>
      </c>
      <c r="D216" s="36">
        <v>2</v>
      </c>
      <c r="E216" s="45" t="s">
        <v>24</v>
      </c>
      <c r="F216" s="184" t="s">
        <v>92</v>
      </c>
      <c r="G216" s="45" t="s">
        <v>20</v>
      </c>
      <c r="H216" s="36" t="s">
        <v>21</v>
      </c>
      <c r="I216" s="45" t="s">
        <v>22</v>
      </c>
      <c r="J216" s="36">
        <v>151</v>
      </c>
      <c r="K216" s="149">
        <f>K218</f>
        <v>0</v>
      </c>
      <c r="L216" s="202">
        <f>L218</f>
        <v>0</v>
      </c>
      <c r="M216" s="203"/>
      <c r="N216" s="204"/>
      <c r="O216" s="205"/>
    </row>
    <row r="217" spans="1:15" ht="45" customHeight="1" hidden="1">
      <c r="A217" s="201"/>
      <c r="B217" s="207" t="s">
        <v>134</v>
      </c>
      <c r="C217" s="45" t="s">
        <v>86</v>
      </c>
      <c r="D217" s="36">
        <v>2</v>
      </c>
      <c r="E217" s="45" t="s">
        <v>24</v>
      </c>
      <c r="F217" s="184" t="s">
        <v>92</v>
      </c>
      <c r="G217" s="195" t="s">
        <v>112</v>
      </c>
      <c r="H217" s="36" t="s">
        <v>21</v>
      </c>
      <c r="I217" s="45" t="s">
        <v>22</v>
      </c>
      <c r="J217" s="36">
        <v>151</v>
      </c>
      <c r="K217" s="149">
        <f>K218</f>
        <v>0</v>
      </c>
      <c r="L217" s="202">
        <f>L218</f>
        <v>0</v>
      </c>
      <c r="M217" s="203"/>
      <c r="N217" s="204"/>
      <c r="O217" s="205"/>
    </row>
    <row r="218" spans="1:15" ht="39" customHeight="1" hidden="1">
      <c r="A218" s="201"/>
      <c r="B218" s="207" t="s">
        <v>135</v>
      </c>
      <c r="C218" s="45" t="s">
        <v>86</v>
      </c>
      <c r="D218" s="36">
        <v>2</v>
      </c>
      <c r="E218" s="45" t="s">
        <v>24</v>
      </c>
      <c r="F218" s="184" t="s">
        <v>92</v>
      </c>
      <c r="G218" s="195" t="s">
        <v>112</v>
      </c>
      <c r="H218" s="36" t="s">
        <v>32</v>
      </c>
      <c r="I218" s="45" t="s">
        <v>22</v>
      </c>
      <c r="J218" s="36">
        <v>151</v>
      </c>
      <c r="K218" s="187">
        <f>SUM(L218:O218)</f>
        <v>0</v>
      </c>
      <c r="L218" s="202">
        <v>0</v>
      </c>
      <c r="M218" s="203"/>
      <c r="N218" s="204"/>
      <c r="O218" s="205"/>
    </row>
    <row r="219" spans="1:15" ht="42.75" customHeight="1" hidden="1">
      <c r="A219" s="175" t="s">
        <v>26</v>
      </c>
      <c r="B219" s="177" t="s">
        <v>131</v>
      </c>
      <c r="C219" s="183" t="s">
        <v>20</v>
      </c>
      <c r="D219" s="173">
        <v>2</v>
      </c>
      <c r="E219" s="172">
        <v>19</v>
      </c>
      <c r="F219" s="173" t="s">
        <v>21</v>
      </c>
      <c r="G219" s="172" t="s">
        <v>20</v>
      </c>
      <c r="H219" s="173" t="s">
        <v>21</v>
      </c>
      <c r="I219" s="172" t="s">
        <v>22</v>
      </c>
      <c r="J219" s="173" t="s">
        <v>20</v>
      </c>
      <c r="K219" s="193">
        <f>K220</f>
        <v>0</v>
      </c>
      <c r="L219" s="186">
        <f>L220</f>
        <v>0</v>
      </c>
      <c r="M219" s="5"/>
      <c r="N219" s="43"/>
      <c r="O219" s="72"/>
    </row>
    <row r="220" spans="1:15" ht="39.75" customHeight="1" hidden="1" thickBot="1">
      <c r="A220" s="176" t="s">
        <v>27</v>
      </c>
      <c r="B220" s="174" t="s">
        <v>132</v>
      </c>
      <c r="C220" s="179">
        <v>304</v>
      </c>
      <c r="D220" s="181">
        <v>2</v>
      </c>
      <c r="E220" s="181">
        <v>19</v>
      </c>
      <c r="F220" s="184" t="s">
        <v>37</v>
      </c>
      <c r="G220" s="172" t="s">
        <v>20</v>
      </c>
      <c r="H220" s="173">
        <v>10</v>
      </c>
      <c r="I220" s="185" t="s">
        <v>22</v>
      </c>
      <c r="J220" s="93">
        <v>151</v>
      </c>
      <c r="K220" s="152"/>
      <c r="L220" s="186"/>
      <c r="M220" s="5"/>
      <c r="N220" s="43"/>
      <c r="O220" s="72"/>
    </row>
    <row r="221" spans="1:15" ht="10.5" thickBot="1">
      <c r="A221" s="133"/>
      <c r="B221" s="134" t="s">
        <v>70</v>
      </c>
      <c r="C221" s="180"/>
      <c r="D221" s="182"/>
      <c r="E221" s="182"/>
      <c r="F221" s="182"/>
      <c r="G221" s="182"/>
      <c r="H221" s="182"/>
      <c r="I221" s="182"/>
      <c r="J221" s="135"/>
      <c r="K221" s="324">
        <f>K13+K125+K205</f>
        <v>9824.6</v>
      </c>
      <c r="L221" s="257">
        <f>L13+L125+L205</f>
        <v>10188.357</v>
      </c>
      <c r="M221" s="111">
        <f>M13+M125+M205</f>
        <v>0</v>
      </c>
      <c r="N221" s="111">
        <f>N13+N125+N205</f>
        <v>0</v>
      </c>
      <c r="O221" s="112">
        <f>O13+O125+O205</f>
        <v>0</v>
      </c>
    </row>
    <row r="222" spans="2:15" ht="12.75" customHeight="1" hidden="1">
      <c r="B222" s="1" t="s">
        <v>61</v>
      </c>
      <c r="C222" s="3" t="s">
        <v>62</v>
      </c>
      <c r="K222" s="2"/>
      <c r="L222" s="2"/>
      <c r="M222" s="2"/>
      <c r="N222" s="2"/>
      <c r="O222" s="2"/>
    </row>
    <row r="223" spans="2:15" ht="12.75" customHeight="1" hidden="1">
      <c r="B223" s="1" t="s">
        <v>63</v>
      </c>
      <c r="C223" s="3" t="s">
        <v>64</v>
      </c>
      <c r="K223" s="2"/>
      <c r="L223" s="2"/>
      <c r="M223" s="2"/>
      <c r="N223" s="2"/>
      <c r="O223" s="2"/>
    </row>
    <row r="224" spans="11:15" ht="10.5">
      <c r="K224" s="2"/>
      <c r="L224" s="2"/>
      <c r="M224" s="2"/>
      <c r="N224" s="2"/>
      <c r="O224" s="2"/>
    </row>
    <row r="225" spans="11:15" ht="10.5">
      <c r="K225" s="2"/>
      <c r="L225" s="2"/>
      <c r="M225" s="2"/>
      <c r="N225" s="2"/>
      <c r="O225" s="2"/>
    </row>
    <row r="226" spans="11:15" ht="10.5">
      <c r="K226" s="2"/>
      <c r="L226" s="2"/>
      <c r="M226" s="2"/>
      <c r="N226" s="2"/>
      <c r="O226" s="2"/>
    </row>
    <row r="227" spans="11:15" ht="10.5">
      <c r="K227" s="2"/>
      <c r="L227" s="2"/>
      <c r="M227" s="2"/>
      <c r="N227" s="2"/>
      <c r="O227" s="2"/>
    </row>
  </sheetData>
  <sheetProtection/>
  <mergeCells count="45">
    <mergeCell ref="C4:E4"/>
    <mergeCell ref="B168:B170"/>
    <mergeCell ref="B171:B173"/>
    <mergeCell ref="B160:B161"/>
    <mergeCell ref="B162:B164"/>
    <mergeCell ref="B212:B213"/>
    <mergeCell ref="B183:B189"/>
    <mergeCell ref="B191:B192"/>
    <mergeCell ref="B193:B195"/>
    <mergeCell ref="B197:B200"/>
    <mergeCell ref="B203:B204"/>
    <mergeCell ref="B205:B206"/>
    <mergeCell ref="B209:B211"/>
    <mergeCell ref="B116:B120"/>
    <mergeCell ref="B102:B104"/>
    <mergeCell ref="B108:B110"/>
    <mergeCell ref="B126:B128"/>
    <mergeCell ref="B129:B130"/>
    <mergeCell ref="B174:B175"/>
    <mergeCell ref="B131:B132"/>
    <mergeCell ref="B133:B134"/>
    <mergeCell ref="B135:B136"/>
    <mergeCell ref="B165:B167"/>
    <mergeCell ref="B74:B79"/>
    <mergeCell ref="B56:B59"/>
    <mergeCell ref="B60:B65"/>
    <mergeCell ref="B82:B91"/>
    <mergeCell ref="B93:B98"/>
    <mergeCell ref="B112:B115"/>
    <mergeCell ref="A7:O7"/>
    <mergeCell ref="A8:O8"/>
    <mergeCell ref="A10:A11"/>
    <mergeCell ref="C10:J10"/>
    <mergeCell ref="K10:K11"/>
    <mergeCell ref="L10:O10"/>
    <mergeCell ref="B16:B20"/>
    <mergeCell ref="B142:B148"/>
    <mergeCell ref="B150:B151"/>
    <mergeCell ref="B152:B154"/>
    <mergeCell ref="B156:B159"/>
    <mergeCell ref="B21:B28"/>
    <mergeCell ref="B40:B43"/>
    <mergeCell ref="B47:B48"/>
    <mergeCell ref="B49:B52"/>
    <mergeCell ref="B67:B72"/>
  </mergeCells>
  <printOptions/>
  <pageMargins left="0.5905511811023623" right="0" top="0" bottom="0" header="0.5118110236220472" footer="0.5118110236220472"/>
  <pageSetup fitToHeight="2" horizontalDpi="600" verticalDpi="600" orientation="portrait" paperSize="9" scale="80" r:id="rId1"/>
  <rowBreaks count="1" manualBreakCount="1">
    <brk id="6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6"/>
  <sheetViews>
    <sheetView view="pageBreakPreview" zoomScaleSheetLayoutView="100" zoomScalePageLayoutView="0" workbookViewId="0" topLeftCell="A1">
      <selection activeCell="L16" sqref="L16"/>
    </sheetView>
  </sheetViews>
  <sheetFormatPr defaultColWidth="9.140625" defaultRowHeight="12.75"/>
  <cols>
    <col min="1" max="1" width="3.28125" style="2" customWidth="1"/>
    <col min="2" max="2" width="35.421875" style="1" customWidth="1"/>
    <col min="3" max="3" width="6.421875" style="2" customWidth="1"/>
    <col min="4" max="4" width="5.7109375" style="2" customWidth="1"/>
    <col min="5" max="5" width="5.00390625" style="2" customWidth="1"/>
    <col min="6" max="6" width="5.28125" style="2" customWidth="1"/>
    <col min="7" max="7" width="4.421875" style="2" customWidth="1"/>
    <col min="8" max="8" width="4.00390625" style="2" customWidth="1"/>
    <col min="9" max="9" width="4.421875" style="2" customWidth="1"/>
    <col min="10" max="10" width="6.8515625" style="2" customWidth="1"/>
    <col min="11" max="11" width="8.7109375" style="1" customWidth="1"/>
    <col min="12" max="12" width="9.140625" style="1" customWidth="1"/>
    <col min="13" max="14" width="8.7109375" style="167" customWidth="1"/>
    <col min="15" max="27" width="9.140625" style="167" customWidth="1"/>
    <col min="28" max="28" width="9.140625" style="235" customWidth="1"/>
    <col min="29" max="16384" width="9.140625" style="167" customWidth="1"/>
  </cols>
  <sheetData>
    <row r="1" spans="3:6" ht="15">
      <c r="C1" s="13"/>
      <c r="F1" s="14"/>
    </row>
    <row r="2" ht="12.75">
      <c r="C2" s="13"/>
    </row>
    <row r="3" ht="12.75">
      <c r="C3" s="13"/>
    </row>
    <row r="4" ht="12.75">
      <c r="C4" s="13"/>
    </row>
    <row r="5" ht="12.75">
      <c r="C5" s="13"/>
    </row>
    <row r="6" ht="12.75">
      <c r="C6" s="7"/>
    </row>
    <row r="7" spans="1:27" ht="11.25">
      <c r="A7" s="366" t="s">
        <v>148</v>
      </c>
      <c r="B7" s="366"/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366"/>
      <c r="O7" s="366"/>
      <c r="P7" s="366"/>
      <c r="Q7" s="366"/>
      <c r="R7" s="366"/>
      <c r="S7" s="366"/>
      <c r="T7" s="366"/>
      <c r="U7" s="366"/>
      <c r="V7" s="366"/>
      <c r="W7" s="366"/>
      <c r="X7" s="366"/>
      <c r="Y7" s="366"/>
      <c r="Z7" s="366"/>
      <c r="AA7" s="366"/>
    </row>
    <row r="8" spans="1:27" ht="11.25">
      <c r="A8" s="366" t="s">
        <v>174</v>
      </c>
      <c r="B8" s="366"/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366"/>
      <c r="Z8" s="366"/>
      <c r="AA8" s="366"/>
    </row>
    <row r="10" spans="1:28" s="166" customFormat="1" ht="13.5" customHeight="1">
      <c r="A10" s="367" t="s">
        <v>9</v>
      </c>
      <c r="B10" s="363" t="s">
        <v>0</v>
      </c>
      <c r="C10" s="369" t="s">
        <v>1</v>
      </c>
      <c r="D10" s="369"/>
      <c r="E10" s="369"/>
      <c r="F10" s="369"/>
      <c r="G10" s="369"/>
      <c r="H10" s="369"/>
      <c r="I10" s="369"/>
      <c r="J10" s="369"/>
      <c r="K10" s="367" t="s">
        <v>2</v>
      </c>
      <c r="L10" s="371" t="s">
        <v>4</v>
      </c>
      <c r="M10" s="371"/>
      <c r="N10" s="371"/>
      <c r="O10" s="371"/>
      <c r="P10" s="371"/>
      <c r="Q10" s="371"/>
      <c r="R10" s="371"/>
      <c r="S10" s="371"/>
      <c r="T10" s="371"/>
      <c r="U10" s="371"/>
      <c r="V10" s="371"/>
      <c r="W10" s="371"/>
      <c r="X10" s="371"/>
      <c r="Y10" s="371"/>
      <c r="Z10" s="371"/>
      <c r="AA10" s="371"/>
      <c r="AB10" s="235"/>
    </row>
    <row r="11" spans="1:28" s="166" customFormat="1" ht="45" customHeight="1" thickBot="1">
      <c r="A11" s="368"/>
      <c r="B11" s="364"/>
      <c r="C11" s="282" t="s">
        <v>84</v>
      </c>
      <c r="D11" s="282" t="s">
        <v>14</v>
      </c>
      <c r="E11" s="282" t="s">
        <v>15</v>
      </c>
      <c r="F11" s="282" t="s">
        <v>16</v>
      </c>
      <c r="G11" s="282" t="s">
        <v>17</v>
      </c>
      <c r="H11" s="282" t="s">
        <v>18</v>
      </c>
      <c r="I11" s="282" t="s">
        <v>19</v>
      </c>
      <c r="J11" s="282" t="s">
        <v>72</v>
      </c>
      <c r="K11" s="368"/>
      <c r="L11" s="283" t="s">
        <v>115</v>
      </c>
      <c r="M11" s="284" t="s">
        <v>116</v>
      </c>
      <c r="N11" s="284" t="s">
        <v>117</v>
      </c>
      <c r="O11" s="285" t="s">
        <v>118</v>
      </c>
      <c r="P11" s="285" t="s">
        <v>119</v>
      </c>
      <c r="Q11" s="285" t="s">
        <v>120</v>
      </c>
      <c r="R11" s="285" t="s">
        <v>121</v>
      </c>
      <c r="S11" s="285" t="s">
        <v>122</v>
      </c>
      <c r="T11" s="285" t="s">
        <v>123</v>
      </c>
      <c r="U11" s="285" t="s">
        <v>124</v>
      </c>
      <c r="V11" s="285" t="s">
        <v>125</v>
      </c>
      <c r="W11" s="285" t="s">
        <v>126</v>
      </c>
      <c r="X11" s="285" t="s">
        <v>127</v>
      </c>
      <c r="Y11" s="285" t="s">
        <v>128</v>
      </c>
      <c r="Z11" s="285" t="s">
        <v>129</v>
      </c>
      <c r="AA11" s="285" t="s">
        <v>130</v>
      </c>
      <c r="AB11" s="235"/>
    </row>
    <row r="12" spans="1:28" s="166" customFormat="1" ht="12" thickBot="1">
      <c r="A12" s="290">
        <v>1</v>
      </c>
      <c r="B12" s="291">
        <v>2</v>
      </c>
      <c r="C12" s="292">
        <v>3</v>
      </c>
      <c r="D12" s="292">
        <v>4</v>
      </c>
      <c r="E12" s="292">
        <v>5</v>
      </c>
      <c r="F12" s="292">
        <v>6</v>
      </c>
      <c r="G12" s="292">
        <v>7</v>
      </c>
      <c r="H12" s="292">
        <v>8</v>
      </c>
      <c r="I12" s="292">
        <v>9</v>
      </c>
      <c r="J12" s="292">
        <v>10</v>
      </c>
      <c r="K12" s="293">
        <v>11</v>
      </c>
      <c r="L12" s="291">
        <v>12</v>
      </c>
      <c r="M12" s="294"/>
      <c r="N12" s="294"/>
      <c r="O12" s="295">
        <v>12</v>
      </c>
      <c r="P12" s="295"/>
      <c r="Q12" s="295"/>
      <c r="R12" s="295"/>
      <c r="S12" s="295">
        <v>13</v>
      </c>
      <c r="T12" s="295"/>
      <c r="U12" s="295"/>
      <c r="V12" s="295"/>
      <c r="W12" s="295">
        <v>14</v>
      </c>
      <c r="X12" s="295"/>
      <c r="Y12" s="295"/>
      <c r="Z12" s="295"/>
      <c r="AA12" s="296">
        <v>15</v>
      </c>
      <c r="AB12" s="235"/>
    </row>
    <row r="13" spans="1:28" s="281" customFormat="1" ht="11.25">
      <c r="A13" s="286" t="s">
        <v>41</v>
      </c>
      <c r="B13" s="287" t="s">
        <v>3</v>
      </c>
      <c r="C13" s="288" t="s">
        <v>20</v>
      </c>
      <c r="D13" s="288">
        <v>1</v>
      </c>
      <c r="E13" s="288" t="s">
        <v>21</v>
      </c>
      <c r="F13" s="288" t="s">
        <v>21</v>
      </c>
      <c r="G13" s="288" t="s">
        <v>20</v>
      </c>
      <c r="H13" s="288" t="s">
        <v>21</v>
      </c>
      <c r="I13" s="288" t="s">
        <v>22</v>
      </c>
      <c r="J13" s="288" t="s">
        <v>20</v>
      </c>
      <c r="K13" s="289">
        <f>K14+K27+K33</f>
        <v>5070.5</v>
      </c>
      <c r="L13" s="289">
        <f aca="true" t="shared" si="0" ref="L13:AA13">L14+L27+L33</f>
        <v>422.2</v>
      </c>
      <c r="M13" s="289">
        <f t="shared" si="0"/>
        <v>421.1</v>
      </c>
      <c r="N13" s="289">
        <f t="shared" si="0"/>
        <v>422.2</v>
      </c>
      <c r="O13" s="289">
        <f t="shared" si="0"/>
        <v>1265.5</v>
      </c>
      <c r="P13" s="289">
        <f t="shared" si="0"/>
        <v>422.3</v>
      </c>
      <c r="Q13" s="289">
        <f t="shared" si="0"/>
        <v>423</v>
      </c>
      <c r="R13" s="289">
        <f t="shared" si="0"/>
        <v>423.2</v>
      </c>
      <c r="S13" s="289">
        <f t="shared" si="0"/>
        <v>1268.5</v>
      </c>
      <c r="T13" s="289">
        <f t="shared" si="0"/>
        <v>423.2</v>
      </c>
      <c r="U13" s="289">
        <f t="shared" si="0"/>
        <v>423.1</v>
      </c>
      <c r="V13" s="289">
        <f t="shared" si="0"/>
        <v>423.2</v>
      </c>
      <c r="W13" s="289">
        <f t="shared" si="0"/>
        <v>1269.5</v>
      </c>
      <c r="X13" s="289">
        <f t="shared" si="0"/>
        <v>422.3</v>
      </c>
      <c r="Y13" s="289">
        <f t="shared" si="0"/>
        <v>422.9</v>
      </c>
      <c r="Z13" s="289">
        <f t="shared" si="0"/>
        <v>421.8</v>
      </c>
      <c r="AA13" s="289">
        <f t="shared" si="0"/>
        <v>1267</v>
      </c>
      <c r="AB13" s="280">
        <f>AA13+W13+S13+O13</f>
        <v>5070.5</v>
      </c>
    </row>
    <row r="14" spans="1:28" ht="11.25">
      <c r="A14" s="269" t="s">
        <v>10</v>
      </c>
      <c r="B14" s="270" t="s">
        <v>11</v>
      </c>
      <c r="C14" s="271" t="s">
        <v>20</v>
      </c>
      <c r="D14" s="271">
        <v>1</v>
      </c>
      <c r="E14" s="271" t="s">
        <v>23</v>
      </c>
      <c r="F14" s="271" t="s">
        <v>21</v>
      </c>
      <c r="G14" s="271" t="s">
        <v>20</v>
      </c>
      <c r="H14" s="271" t="s">
        <v>21</v>
      </c>
      <c r="I14" s="271" t="s">
        <v>22</v>
      </c>
      <c r="J14" s="271" t="s">
        <v>20</v>
      </c>
      <c r="K14" s="272">
        <f aca="true" t="shared" si="1" ref="K14:AA14">K16+K19</f>
        <v>3754</v>
      </c>
      <c r="L14" s="272">
        <f t="shared" si="1"/>
        <v>313</v>
      </c>
      <c r="M14" s="272">
        <f t="shared" si="1"/>
        <v>312</v>
      </c>
      <c r="N14" s="272">
        <f t="shared" si="1"/>
        <v>313</v>
      </c>
      <c r="O14" s="272">
        <f t="shared" si="1"/>
        <v>938</v>
      </c>
      <c r="P14" s="272">
        <f t="shared" si="1"/>
        <v>312</v>
      </c>
      <c r="Q14" s="272">
        <f t="shared" si="1"/>
        <v>313</v>
      </c>
      <c r="R14" s="272">
        <f t="shared" si="1"/>
        <v>313</v>
      </c>
      <c r="S14" s="272">
        <f t="shared" si="1"/>
        <v>938</v>
      </c>
      <c r="T14" s="272">
        <f t="shared" si="1"/>
        <v>313</v>
      </c>
      <c r="U14" s="272">
        <f t="shared" si="1"/>
        <v>313</v>
      </c>
      <c r="V14" s="272">
        <f t="shared" si="1"/>
        <v>313</v>
      </c>
      <c r="W14" s="272">
        <f t="shared" si="1"/>
        <v>939</v>
      </c>
      <c r="X14" s="272">
        <f t="shared" si="1"/>
        <v>313</v>
      </c>
      <c r="Y14" s="272">
        <f t="shared" si="1"/>
        <v>313</v>
      </c>
      <c r="Z14" s="272">
        <f t="shared" si="1"/>
        <v>313</v>
      </c>
      <c r="AA14" s="272">
        <f t="shared" si="1"/>
        <v>939</v>
      </c>
      <c r="AB14" s="236">
        <f aca="true" t="shared" si="2" ref="AB14:AB48">AA14+W14+S14+O14</f>
        <v>3754</v>
      </c>
    </row>
    <row r="15" spans="1:28" ht="12.75" customHeight="1">
      <c r="A15" s="269" t="s">
        <v>12</v>
      </c>
      <c r="B15" s="270" t="s">
        <v>13</v>
      </c>
      <c r="C15" s="271">
        <v>182</v>
      </c>
      <c r="D15" s="271">
        <v>1</v>
      </c>
      <c r="E15" s="271" t="s">
        <v>23</v>
      </c>
      <c r="F15" s="271" t="s">
        <v>24</v>
      </c>
      <c r="G15" s="271" t="s">
        <v>20</v>
      </c>
      <c r="H15" s="271" t="s">
        <v>23</v>
      </c>
      <c r="I15" s="271" t="s">
        <v>22</v>
      </c>
      <c r="J15" s="271">
        <v>110</v>
      </c>
      <c r="K15" s="272">
        <f aca="true" t="shared" si="3" ref="K15:AA15">K16+K19</f>
        <v>3754</v>
      </c>
      <c r="L15" s="272">
        <f t="shared" si="3"/>
        <v>313</v>
      </c>
      <c r="M15" s="272">
        <f t="shared" si="3"/>
        <v>312</v>
      </c>
      <c r="N15" s="272">
        <f t="shared" si="3"/>
        <v>313</v>
      </c>
      <c r="O15" s="272">
        <f t="shared" si="3"/>
        <v>938</v>
      </c>
      <c r="P15" s="272">
        <f t="shared" si="3"/>
        <v>312</v>
      </c>
      <c r="Q15" s="272">
        <f t="shared" si="3"/>
        <v>313</v>
      </c>
      <c r="R15" s="272">
        <f t="shared" si="3"/>
        <v>313</v>
      </c>
      <c r="S15" s="272">
        <f t="shared" si="3"/>
        <v>938</v>
      </c>
      <c r="T15" s="272">
        <f t="shared" si="3"/>
        <v>313</v>
      </c>
      <c r="U15" s="272">
        <f t="shared" si="3"/>
        <v>313</v>
      </c>
      <c r="V15" s="272">
        <f t="shared" si="3"/>
        <v>313</v>
      </c>
      <c r="W15" s="272">
        <f t="shared" si="3"/>
        <v>939</v>
      </c>
      <c r="X15" s="272">
        <f t="shared" si="3"/>
        <v>313</v>
      </c>
      <c r="Y15" s="272">
        <f t="shared" si="3"/>
        <v>313</v>
      </c>
      <c r="Z15" s="272">
        <f t="shared" si="3"/>
        <v>313</v>
      </c>
      <c r="AA15" s="272">
        <f t="shared" si="3"/>
        <v>939</v>
      </c>
      <c r="AB15" s="236">
        <f t="shared" si="2"/>
        <v>3754</v>
      </c>
    </row>
    <row r="16" spans="1:28" ht="60" customHeight="1">
      <c r="A16" s="269"/>
      <c r="B16" s="370" t="s">
        <v>100</v>
      </c>
      <c r="C16" s="271">
        <v>182</v>
      </c>
      <c r="D16" s="271">
        <v>1</v>
      </c>
      <c r="E16" s="271" t="s">
        <v>23</v>
      </c>
      <c r="F16" s="271" t="s">
        <v>24</v>
      </c>
      <c r="G16" s="271" t="s">
        <v>44</v>
      </c>
      <c r="H16" s="271" t="s">
        <v>23</v>
      </c>
      <c r="I16" s="271" t="s">
        <v>22</v>
      </c>
      <c r="J16" s="271">
        <v>110</v>
      </c>
      <c r="K16" s="272">
        <v>3754</v>
      </c>
      <c r="L16" s="272">
        <v>313</v>
      </c>
      <c r="M16" s="272">
        <v>312</v>
      </c>
      <c r="N16" s="272">
        <v>313</v>
      </c>
      <c r="O16" s="246">
        <f>L16+M16+N16</f>
        <v>938</v>
      </c>
      <c r="P16" s="272">
        <v>312</v>
      </c>
      <c r="Q16" s="272">
        <v>313</v>
      </c>
      <c r="R16" s="272">
        <v>313</v>
      </c>
      <c r="S16" s="246">
        <f>P16+Q16+R16</f>
        <v>938</v>
      </c>
      <c r="T16" s="272">
        <v>313</v>
      </c>
      <c r="U16" s="272">
        <v>313</v>
      </c>
      <c r="V16" s="272">
        <v>313</v>
      </c>
      <c r="W16" s="246">
        <f>T16+U16+V16</f>
        <v>939</v>
      </c>
      <c r="X16" s="272">
        <v>313</v>
      </c>
      <c r="Y16" s="272">
        <v>313</v>
      </c>
      <c r="Z16" s="272">
        <v>313</v>
      </c>
      <c r="AA16" s="246">
        <f>X16+Y16+Z16</f>
        <v>939</v>
      </c>
      <c r="AB16" s="236">
        <f t="shared" si="2"/>
        <v>3754</v>
      </c>
    </row>
    <row r="17" spans="1:28" ht="21" customHeight="1" hidden="1">
      <c r="A17" s="269"/>
      <c r="B17" s="370"/>
      <c r="C17" s="271"/>
      <c r="D17" s="271"/>
      <c r="E17" s="271"/>
      <c r="F17" s="271"/>
      <c r="G17" s="271"/>
      <c r="H17" s="271"/>
      <c r="I17" s="271"/>
      <c r="J17" s="271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45">
        <f t="shared" si="2"/>
        <v>0</v>
      </c>
    </row>
    <row r="18" spans="1:28" ht="6" customHeight="1" hidden="1">
      <c r="A18" s="269"/>
      <c r="B18" s="370"/>
      <c r="C18" s="271"/>
      <c r="D18" s="271"/>
      <c r="E18" s="271"/>
      <c r="F18" s="271"/>
      <c r="G18" s="271"/>
      <c r="H18" s="271"/>
      <c r="I18" s="271"/>
      <c r="J18" s="271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45">
        <f t="shared" si="2"/>
        <v>0</v>
      </c>
    </row>
    <row r="19" spans="1:28" ht="12" customHeight="1" hidden="1">
      <c r="A19" s="269"/>
      <c r="B19" s="370" t="s">
        <v>94</v>
      </c>
      <c r="C19" s="271">
        <v>182</v>
      </c>
      <c r="D19" s="271">
        <v>1</v>
      </c>
      <c r="E19" s="271" t="s">
        <v>23</v>
      </c>
      <c r="F19" s="271" t="s">
        <v>24</v>
      </c>
      <c r="G19" s="271" t="s">
        <v>85</v>
      </c>
      <c r="H19" s="271" t="s">
        <v>23</v>
      </c>
      <c r="I19" s="271" t="s">
        <v>22</v>
      </c>
      <c r="J19" s="271">
        <v>110</v>
      </c>
      <c r="K19" s="273">
        <v>0</v>
      </c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45">
        <f t="shared" si="2"/>
        <v>0</v>
      </c>
    </row>
    <row r="20" spans="1:28" ht="12.75" customHeight="1" hidden="1">
      <c r="A20" s="269"/>
      <c r="B20" s="370"/>
      <c r="C20" s="271"/>
      <c r="D20" s="271"/>
      <c r="E20" s="271"/>
      <c r="F20" s="271"/>
      <c r="G20" s="271"/>
      <c r="H20" s="271"/>
      <c r="I20" s="271"/>
      <c r="J20" s="271"/>
      <c r="K20" s="273"/>
      <c r="L20" s="273">
        <v>0</v>
      </c>
      <c r="M20" s="273"/>
      <c r="N20" s="273"/>
      <c r="O20" s="273">
        <v>0</v>
      </c>
      <c r="P20" s="273"/>
      <c r="Q20" s="273"/>
      <c r="R20" s="273"/>
      <c r="S20" s="273"/>
      <c r="T20" s="273"/>
      <c r="U20" s="273"/>
      <c r="V20" s="273"/>
      <c r="W20" s="273"/>
      <c r="X20" s="273"/>
      <c r="Y20" s="273"/>
      <c r="Z20" s="273"/>
      <c r="AA20" s="273"/>
      <c r="AB20" s="245">
        <f t="shared" si="2"/>
        <v>0</v>
      </c>
    </row>
    <row r="21" spans="1:28" ht="12" customHeight="1" hidden="1">
      <c r="A21" s="269"/>
      <c r="B21" s="370"/>
      <c r="C21" s="271"/>
      <c r="D21" s="271"/>
      <c r="E21" s="271"/>
      <c r="F21" s="271"/>
      <c r="G21" s="271"/>
      <c r="H21" s="271"/>
      <c r="I21" s="271"/>
      <c r="J21" s="271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3"/>
      <c r="Y21" s="273"/>
      <c r="Z21" s="273"/>
      <c r="AA21" s="273"/>
      <c r="AB21" s="245">
        <f t="shared" si="2"/>
        <v>0</v>
      </c>
    </row>
    <row r="22" spans="1:28" ht="12" customHeight="1" hidden="1">
      <c r="A22" s="269"/>
      <c r="B22" s="370"/>
      <c r="C22" s="271"/>
      <c r="D22" s="271"/>
      <c r="E22" s="271"/>
      <c r="F22" s="271"/>
      <c r="G22" s="271"/>
      <c r="H22" s="271"/>
      <c r="I22" s="271"/>
      <c r="J22" s="271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3"/>
      <c r="W22" s="273"/>
      <c r="X22" s="273"/>
      <c r="Y22" s="273"/>
      <c r="Z22" s="273"/>
      <c r="AA22" s="273"/>
      <c r="AB22" s="245">
        <f t="shared" si="2"/>
        <v>0</v>
      </c>
    </row>
    <row r="23" spans="1:28" ht="12" customHeight="1" hidden="1">
      <c r="A23" s="269"/>
      <c r="B23" s="370"/>
      <c r="C23" s="271"/>
      <c r="D23" s="271"/>
      <c r="E23" s="271"/>
      <c r="F23" s="271"/>
      <c r="G23" s="271"/>
      <c r="H23" s="271"/>
      <c r="I23" s="271"/>
      <c r="J23" s="271"/>
      <c r="K23" s="273"/>
      <c r="L23" s="273"/>
      <c r="M23" s="273"/>
      <c r="N23" s="273"/>
      <c r="O23" s="273"/>
      <c r="P23" s="273"/>
      <c r="Q23" s="273"/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45">
        <f t="shared" si="2"/>
        <v>0</v>
      </c>
    </row>
    <row r="24" spans="1:28" ht="12" customHeight="1" hidden="1">
      <c r="A24" s="269"/>
      <c r="B24" s="370"/>
      <c r="C24" s="271"/>
      <c r="D24" s="271"/>
      <c r="E24" s="271"/>
      <c r="F24" s="271"/>
      <c r="G24" s="271"/>
      <c r="H24" s="271"/>
      <c r="I24" s="271"/>
      <c r="J24" s="271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45">
        <f t="shared" si="2"/>
        <v>0</v>
      </c>
    </row>
    <row r="25" spans="1:28" ht="12" customHeight="1" hidden="1">
      <c r="A25" s="269"/>
      <c r="B25" s="370"/>
      <c r="C25" s="271"/>
      <c r="D25" s="271"/>
      <c r="E25" s="271"/>
      <c r="F25" s="271"/>
      <c r="G25" s="271"/>
      <c r="H25" s="271"/>
      <c r="I25" s="271"/>
      <c r="J25" s="271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3"/>
      <c r="W25" s="273"/>
      <c r="X25" s="273"/>
      <c r="Y25" s="273"/>
      <c r="Z25" s="273"/>
      <c r="AA25" s="273"/>
      <c r="AB25" s="245">
        <f t="shared" si="2"/>
        <v>0</v>
      </c>
    </row>
    <row r="26" spans="1:28" ht="12" customHeight="1" hidden="1">
      <c r="A26" s="269"/>
      <c r="B26" s="370"/>
      <c r="C26" s="271"/>
      <c r="D26" s="271"/>
      <c r="E26" s="271"/>
      <c r="F26" s="271"/>
      <c r="G26" s="271"/>
      <c r="H26" s="271"/>
      <c r="I26" s="271"/>
      <c r="J26" s="271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273"/>
      <c r="AA26" s="273"/>
      <c r="AB26" s="245">
        <f t="shared" si="2"/>
        <v>0</v>
      </c>
    </row>
    <row r="27" spans="1:28" ht="32.25" customHeight="1">
      <c r="A27" s="274" t="s">
        <v>26</v>
      </c>
      <c r="B27" s="177" t="s">
        <v>141</v>
      </c>
      <c r="C27" s="271" t="s">
        <v>20</v>
      </c>
      <c r="D27" s="271">
        <v>1</v>
      </c>
      <c r="E27" s="275" t="s">
        <v>60</v>
      </c>
      <c r="F27" s="271" t="s">
        <v>21</v>
      </c>
      <c r="G27" s="271" t="s">
        <v>20</v>
      </c>
      <c r="H27" s="271" t="s">
        <v>21</v>
      </c>
      <c r="I27" s="271" t="s">
        <v>22</v>
      </c>
      <c r="J27" s="271" t="s">
        <v>20</v>
      </c>
      <c r="K27" s="246">
        <f>K28</f>
        <v>540.5</v>
      </c>
      <c r="L27" s="246">
        <f aca="true" t="shared" si="4" ref="L27:AA27">L28</f>
        <v>45.2</v>
      </c>
      <c r="M27" s="246">
        <f t="shared" si="4"/>
        <v>45.1</v>
      </c>
      <c r="N27" s="246">
        <f t="shared" si="4"/>
        <v>45.2</v>
      </c>
      <c r="O27" s="246">
        <f t="shared" si="4"/>
        <v>135.5</v>
      </c>
      <c r="P27" s="246">
        <f t="shared" si="4"/>
        <v>45.3</v>
      </c>
      <c r="Q27" s="246">
        <f t="shared" si="4"/>
        <v>45</v>
      </c>
      <c r="R27" s="246">
        <f t="shared" si="4"/>
        <v>45.2</v>
      </c>
      <c r="S27" s="246">
        <f t="shared" si="4"/>
        <v>135.5</v>
      </c>
      <c r="T27" s="246">
        <f t="shared" si="4"/>
        <v>45.2</v>
      </c>
      <c r="U27" s="246">
        <f t="shared" si="4"/>
        <v>45.1</v>
      </c>
      <c r="V27" s="246">
        <f t="shared" si="4"/>
        <v>45.2</v>
      </c>
      <c r="W27" s="246">
        <f t="shared" si="4"/>
        <v>135.5</v>
      </c>
      <c r="X27" s="246">
        <f t="shared" si="4"/>
        <v>45.3</v>
      </c>
      <c r="Y27" s="246">
        <f t="shared" si="4"/>
        <v>44.9</v>
      </c>
      <c r="Z27" s="246">
        <f t="shared" si="4"/>
        <v>43.8</v>
      </c>
      <c r="AA27" s="246">
        <f t="shared" si="4"/>
        <v>134</v>
      </c>
      <c r="AB27" s="245">
        <f t="shared" si="2"/>
        <v>540.5</v>
      </c>
    </row>
    <row r="28" spans="1:28" ht="21">
      <c r="A28" s="274" t="s">
        <v>27</v>
      </c>
      <c r="B28" s="177" t="s">
        <v>142</v>
      </c>
      <c r="C28" s="271" t="s">
        <v>20</v>
      </c>
      <c r="D28" s="271">
        <v>1</v>
      </c>
      <c r="E28" s="275" t="s">
        <v>60</v>
      </c>
      <c r="F28" s="275" t="s">
        <v>24</v>
      </c>
      <c r="G28" s="271" t="s">
        <v>20</v>
      </c>
      <c r="H28" s="275" t="s">
        <v>23</v>
      </c>
      <c r="I28" s="271" t="s">
        <v>22</v>
      </c>
      <c r="J28" s="271" t="s">
        <v>20</v>
      </c>
      <c r="K28" s="246">
        <f>K29+K30+K31+K32</f>
        <v>540.5</v>
      </c>
      <c r="L28" s="246">
        <f aca="true" t="shared" si="5" ref="L28:AA28">L29+L30+L31+L32</f>
        <v>45.2</v>
      </c>
      <c r="M28" s="246">
        <f t="shared" si="5"/>
        <v>45.1</v>
      </c>
      <c r="N28" s="246">
        <f t="shared" si="5"/>
        <v>45.2</v>
      </c>
      <c r="O28" s="246">
        <f t="shared" si="5"/>
        <v>135.5</v>
      </c>
      <c r="P28" s="246">
        <f t="shared" si="5"/>
        <v>45.3</v>
      </c>
      <c r="Q28" s="246">
        <f t="shared" si="5"/>
        <v>45</v>
      </c>
      <c r="R28" s="246">
        <f t="shared" si="5"/>
        <v>45.2</v>
      </c>
      <c r="S28" s="246">
        <f t="shared" si="5"/>
        <v>135.5</v>
      </c>
      <c r="T28" s="246">
        <f t="shared" si="5"/>
        <v>45.2</v>
      </c>
      <c r="U28" s="246">
        <f t="shared" si="5"/>
        <v>45.1</v>
      </c>
      <c r="V28" s="246">
        <f t="shared" si="5"/>
        <v>45.2</v>
      </c>
      <c r="W28" s="246">
        <f t="shared" si="5"/>
        <v>135.5</v>
      </c>
      <c r="X28" s="246">
        <f t="shared" si="5"/>
        <v>45.3</v>
      </c>
      <c r="Y28" s="246">
        <f t="shared" si="5"/>
        <v>44.9</v>
      </c>
      <c r="Z28" s="246">
        <f t="shared" si="5"/>
        <v>43.8</v>
      </c>
      <c r="AA28" s="246">
        <f t="shared" si="5"/>
        <v>134</v>
      </c>
      <c r="AB28" s="245">
        <f t="shared" si="2"/>
        <v>540.5</v>
      </c>
    </row>
    <row r="29" spans="1:28" ht="63">
      <c r="A29" s="269"/>
      <c r="B29" s="177" t="s">
        <v>144</v>
      </c>
      <c r="C29" s="271">
        <v>100</v>
      </c>
      <c r="D29" s="271">
        <v>1</v>
      </c>
      <c r="E29" s="275" t="s">
        <v>60</v>
      </c>
      <c r="F29" s="275" t="s">
        <v>24</v>
      </c>
      <c r="G29" s="271">
        <v>230</v>
      </c>
      <c r="H29" s="275" t="s">
        <v>23</v>
      </c>
      <c r="I29" s="271" t="s">
        <v>22</v>
      </c>
      <c r="J29" s="271">
        <v>110</v>
      </c>
      <c r="K29" s="246">
        <v>191.8</v>
      </c>
      <c r="L29" s="273">
        <v>16</v>
      </c>
      <c r="M29" s="273">
        <v>16</v>
      </c>
      <c r="N29" s="273">
        <v>16</v>
      </c>
      <c r="O29" s="273">
        <f>L29+M29+N29</f>
        <v>48</v>
      </c>
      <c r="P29" s="273">
        <v>16</v>
      </c>
      <c r="Q29" s="273">
        <v>16</v>
      </c>
      <c r="R29" s="273">
        <v>16</v>
      </c>
      <c r="S29" s="273">
        <f>P29+Q29+R29</f>
        <v>48</v>
      </c>
      <c r="T29" s="273">
        <v>16</v>
      </c>
      <c r="U29" s="273">
        <v>16</v>
      </c>
      <c r="V29" s="273">
        <v>16</v>
      </c>
      <c r="W29" s="273">
        <f>T29+U29+V29</f>
        <v>48</v>
      </c>
      <c r="X29" s="273">
        <v>16</v>
      </c>
      <c r="Y29" s="246">
        <v>15.8</v>
      </c>
      <c r="Z29" s="273">
        <v>16</v>
      </c>
      <c r="AA29" s="246">
        <f>X29+Y29+Z29</f>
        <v>47.8</v>
      </c>
      <c r="AB29" s="245">
        <f t="shared" si="2"/>
        <v>191.8</v>
      </c>
    </row>
    <row r="30" spans="1:28" ht="73.5">
      <c r="A30" s="269"/>
      <c r="B30" s="177" t="s">
        <v>145</v>
      </c>
      <c r="C30" s="271">
        <v>100</v>
      </c>
      <c r="D30" s="271">
        <v>1</v>
      </c>
      <c r="E30" s="275" t="s">
        <v>60</v>
      </c>
      <c r="F30" s="275" t="s">
        <v>24</v>
      </c>
      <c r="G30" s="271">
        <v>240</v>
      </c>
      <c r="H30" s="275" t="s">
        <v>23</v>
      </c>
      <c r="I30" s="271" t="s">
        <v>22</v>
      </c>
      <c r="J30" s="271">
        <v>110</v>
      </c>
      <c r="K30" s="246">
        <v>2.9</v>
      </c>
      <c r="L30" s="246">
        <v>0.2</v>
      </c>
      <c r="M30" s="246">
        <v>0.3</v>
      </c>
      <c r="N30" s="246">
        <v>0.2</v>
      </c>
      <c r="O30" s="246">
        <f>L30+M30+N30</f>
        <v>0.7</v>
      </c>
      <c r="P30" s="246">
        <v>0.3</v>
      </c>
      <c r="Q30" s="246">
        <v>0.2</v>
      </c>
      <c r="R30" s="246">
        <v>0.2</v>
      </c>
      <c r="S30" s="246">
        <f>P30+Q30+R30</f>
        <v>0.7</v>
      </c>
      <c r="T30" s="246">
        <v>0.2</v>
      </c>
      <c r="U30" s="246">
        <v>0.3</v>
      </c>
      <c r="V30" s="246">
        <v>0.2</v>
      </c>
      <c r="W30" s="246">
        <f>T30+U30+V30</f>
        <v>0.7</v>
      </c>
      <c r="X30" s="246">
        <v>0.3</v>
      </c>
      <c r="Y30" s="246">
        <v>0.3</v>
      </c>
      <c r="Z30" s="246">
        <v>0.2</v>
      </c>
      <c r="AA30" s="246">
        <f>X30+Y30+Z30</f>
        <v>0.8</v>
      </c>
      <c r="AB30" s="245">
        <f t="shared" si="2"/>
        <v>2.9</v>
      </c>
    </row>
    <row r="31" spans="1:28" ht="63">
      <c r="A31" s="269"/>
      <c r="B31" s="177" t="s">
        <v>146</v>
      </c>
      <c r="C31" s="271">
        <v>100</v>
      </c>
      <c r="D31" s="271">
        <v>1</v>
      </c>
      <c r="E31" s="275" t="s">
        <v>60</v>
      </c>
      <c r="F31" s="275" t="s">
        <v>24</v>
      </c>
      <c r="G31" s="271">
        <v>250</v>
      </c>
      <c r="H31" s="275" t="s">
        <v>23</v>
      </c>
      <c r="I31" s="271" t="s">
        <v>22</v>
      </c>
      <c r="J31" s="271">
        <v>110</v>
      </c>
      <c r="K31" s="246">
        <v>418.6</v>
      </c>
      <c r="L31" s="273">
        <v>35</v>
      </c>
      <c r="M31" s="273">
        <v>35</v>
      </c>
      <c r="N31" s="273">
        <v>35</v>
      </c>
      <c r="O31" s="246">
        <f>L31+M31+N31</f>
        <v>105</v>
      </c>
      <c r="P31" s="273">
        <v>35</v>
      </c>
      <c r="Q31" s="273">
        <v>35</v>
      </c>
      <c r="R31" s="273">
        <v>35</v>
      </c>
      <c r="S31" s="273">
        <f>P31+Q31+R31</f>
        <v>105</v>
      </c>
      <c r="T31" s="273">
        <v>35</v>
      </c>
      <c r="U31" s="273">
        <v>35</v>
      </c>
      <c r="V31" s="273">
        <v>35</v>
      </c>
      <c r="W31" s="246">
        <f>T31+U31+V31</f>
        <v>105</v>
      </c>
      <c r="X31" s="273">
        <v>35</v>
      </c>
      <c r="Y31" s="273">
        <v>35</v>
      </c>
      <c r="Z31" s="246">
        <v>33.6</v>
      </c>
      <c r="AA31" s="246">
        <f>X31+Y31+Z31</f>
        <v>103.6</v>
      </c>
      <c r="AB31" s="245">
        <f t="shared" si="2"/>
        <v>418.6</v>
      </c>
    </row>
    <row r="32" spans="1:28" ht="63">
      <c r="A32" s="269"/>
      <c r="B32" s="177" t="s">
        <v>147</v>
      </c>
      <c r="C32" s="271">
        <v>100</v>
      </c>
      <c r="D32" s="271">
        <v>1</v>
      </c>
      <c r="E32" s="275" t="s">
        <v>60</v>
      </c>
      <c r="F32" s="275" t="s">
        <v>24</v>
      </c>
      <c r="G32" s="271">
        <v>260</v>
      </c>
      <c r="H32" s="275" t="s">
        <v>23</v>
      </c>
      <c r="I32" s="271" t="s">
        <v>22</v>
      </c>
      <c r="J32" s="271">
        <v>110</v>
      </c>
      <c r="K32" s="246">
        <v>-72.8</v>
      </c>
      <c r="L32" s="273">
        <v>-6</v>
      </c>
      <c r="M32" s="246">
        <v>-6.2</v>
      </c>
      <c r="N32" s="273">
        <v>-6</v>
      </c>
      <c r="O32" s="246">
        <f>L32+M32+N32</f>
        <v>-18.2</v>
      </c>
      <c r="P32" s="273">
        <v>-6</v>
      </c>
      <c r="Q32" s="246">
        <v>-6.2</v>
      </c>
      <c r="R32" s="273">
        <v>-6</v>
      </c>
      <c r="S32" s="246">
        <f>P32+Q32+R32</f>
        <v>-18.2</v>
      </c>
      <c r="T32" s="273">
        <v>-6</v>
      </c>
      <c r="U32" s="246">
        <v>-6.2</v>
      </c>
      <c r="V32" s="273">
        <v>-6</v>
      </c>
      <c r="W32" s="246">
        <f>T32+U32+V32</f>
        <v>-18.2</v>
      </c>
      <c r="X32" s="273">
        <v>-6</v>
      </c>
      <c r="Y32" s="246">
        <v>-6.2</v>
      </c>
      <c r="Z32" s="273">
        <v>-6</v>
      </c>
      <c r="AA32" s="246">
        <f>X32+Y32+Z32</f>
        <v>-18.2</v>
      </c>
      <c r="AB32" s="245">
        <f t="shared" si="2"/>
        <v>-72.8</v>
      </c>
    </row>
    <row r="33" spans="1:28" ht="18.75" customHeight="1">
      <c r="A33" s="269" t="s">
        <v>34</v>
      </c>
      <c r="B33" s="270" t="s">
        <v>28</v>
      </c>
      <c r="C33" s="271" t="s">
        <v>20</v>
      </c>
      <c r="D33" s="271">
        <v>1</v>
      </c>
      <c r="E33" s="271" t="s">
        <v>30</v>
      </c>
      <c r="F33" s="271" t="s">
        <v>21</v>
      </c>
      <c r="G33" s="271" t="s">
        <v>20</v>
      </c>
      <c r="H33" s="271" t="s">
        <v>21</v>
      </c>
      <c r="I33" s="271" t="s">
        <v>22</v>
      </c>
      <c r="J33" s="271" t="s">
        <v>20</v>
      </c>
      <c r="K33" s="246">
        <f aca="true" t="shared" si="6" ref="K33:AA33">K34+K38</f>
        <v>776</v>
      </c>
      <c r="L33" s="246">
        <f t="shared" si="6"/>
        <v>64</v>
      </c>
      <c r="M33" s="246">
        <f t="shared" si="6"/>
        <v>64</v>
      </c>
      <c r="N33" s="246">
        <f t="shared" si="6"/>
        <v>64</v>
      </c>
      <c r="O33" s="246">
        <f t="shared" si="6"/>
        <v>192</v>
      </c>
      <c r="P33" s="246">
        <f t="shared" si="6"/>
        <v>65</v>
      </c>
      <c r="Q33" s="246">
        <f t="shared" si="6"/>
        <v>65</v>
      </c>
      <c r="R33" s="246">
        <f t="shared" si="6"/>
        <v>65</v>
      </c>
      <c r="S33" s="246">
        <f t="shared" si="6"/>
        <v>195</v>
      </c>
      <c r="T33" s="246">
        <f t="shared" si="6"/>
        <v>65</v>
      </c>
      <c r="U33" s="246">
        <f t="shared" si="6"/>
        <v>65</v>
      </c>
      <c r="V33" s="246">
        <f t="shared" si="6"/>
        <v>65</v>
      </c>
      <c r="W33" s="246">
        <f t="shared" si="6"/>
        <v>195</v>
      </c>
      <c r="X33" s="246">
        <f t="shared" si="6"/>
        <v>64</v>
      </c>
      <c r="Y33" s="246">
        <f t="shared" si="6"/>
        <v>65</v>
      </c>
      <c r="Z33" s="246">
        <f t="shared" si="6"/>
        <v>65</v>
      </c>
      <c r="AA33" s="246">
        <f t="shared" si="6"/>
        <v>194</v>
      </c>
      <c r="AB33" s="245">
        <f t="shared" si="2"/>
        <v>776</v>
      </c>
    </row>
    <row r="34" spans="1:28" ht="11.25">
      <c r="A34" s="269" t="s">
        <v>36</v>
      </c>
      <c r="B34" s="270" t="s">
        <v>29</v>
      </c>
      <c r="C34" s="271">
        <v>182</v>
      </c>
      <c r="D34" s="271">
        <v>1</v>
      </c>
      <c r="E34" s="271" t="s">
        <v>30</v>
      </c>
      <c r="F34" s="271" t="s">
        <v>23</v>
      </c>
      <c r="G34" s="271" t="s">
        <v>20</v>
      </c>
      <c r="H34" s="271" t="s">
        <v>21</v>
      </c>
      <c r="I34" s="271" t="s">
        <v>22</v>
      </c>
      <c r="J34" s="271">
        <v>110</v>
      </c>
      <c r="K34" s="246">
        <f>K35</f>
        <v>213</v>
      </c>
      <c r="L34" s="246">
        <f>L35</f>
        <v>17</v>
      </c>
      <c r="M34" s="246">
        <f aca="true" t="shared" si="7" ref="M34:Z34">M35</f>
        <v>17</v>
      </c>
      <c r="N34" s="246">
        <f t="shared" si="7"/>
        <v>17</v>
      </c>
      <c r="O34" s="246">
        <f t="shared" si="7"/>
        <v>51</v>
      </c>
      <c r="P34" s="246">
        <f t="shared" si="7"/>
        <v>18</v>
      </c>
      <c r="Q34" s="246">
        <f t="shared" si="7"/>
        <v>18</v>
      </c>
      <c r="R34" s="246">
        <f t="shared" si="7"/>
        <v>18</v>
      </c>
      <c r="S34" s="246">
        <f t="shared" si="7"/>
        <v>54</v>
      </c>
      <c r="T34" s="246">
        <f t="shared" si="7"/>
        <v>18</v>
      </c>
      <c r="U34" s="246">
        <f t="shared" si="7"/>
        <v>18</v>
      </c>
      <c r="V34" s="246">
        <f t="shared" si="7"/>
        <v>18</v>
      </c>
      <c r="W34" s="246">
        <f t="shared" si="7"/>
        <v>54</v>
      </c>
      <c r="X34" s="246">
        <f t="shared" si="7"/>
        <v>18</v>
      </c>
      <c r="Y34" s="246">
        <f t="shared" si="7"/>
        <v>18</v>
      </c>
      <c r="Z34" s="246">
        <f t="shared" si="7"/>
        <v>18</v>
      </c>
      <c r="AA34" s="246">
        <f>AA35</f>
        <v>54</v>
      </c>
      <c r="AB34" s="245">
        <f t="shared" si="2"/>
        <v>213</v>
      </c>
    </row>
    <row r="35" spans="1:28" s="168" customFormat="1" ht="36.75" customHeight="1">
      <c r="A35" s="269"/>
      <c r="B35" s="370" t="s">
        <v>160</v>
      </c>
      <c r="C35" s="271">
        <v>182</v>
      </c>
      <c r="D35" s="271">
        <v>1</v>
      </c>
      <c r="E35" s="271" t="s">
        <v>30</v>
      </c>
      <c r="F35" s="271" t="s">
        <v>23</v>
      </c>
      <c r="G35" s="271" t="s">
        <v>31</v>
      </c>
      <c r="H35" s="271">
        <v>13</v>
      </c>
      <c r="I35" s="271" t="s">
        <v>22</v>
      </c>
      <c r="J35" s="271">
        <v>110</v>
      </c>
      <c r="K35" s="246">
        <v>213</v>
      </c>
      <c r="L35" s="246">
        <v>17</v>
      </c>
      <c r="M35" s="246">
        <v>17</v>
      </c>
      <c r="N35" s="246">
        <v>17</v>
      </c>
      <c r="O35" s="246">
        <f>L35+M35+N35</f>
        <v>51</v>
      </c>
      <c r="P35" s="246">
        <v>18</v>
      </c>
      <c r="Q35" s="246">
        <v>18</v>
      </c>
      <c r="R35" s="246">
        <v>18</v>
      </c>
      <c r="S35" s="246">
        <f>P35+Q35+R35</f>
        <v>54</v>
      </c>
      <c r="T35" s="246">
        <v>18</v>
      </c>
      <c r="U35" s="246">
        <v>18</v>
      </c>
      <c r="V35" s="246">
        <v>18</v>
      </c>
      <c r="W35" s="246">
        <f>T35+U35+V35</f>
        <v>54</v>
      </c>
      <c r="X35" s="246">
        <v>18</v>
      </c>
      <c r="Y35" s="246">
        <v>18</v>
      </c>
      <c r="Z35" s="246">
        <v>18</v>
      </c>
      <c r="AA35" s="246">
        <f>X35+Y35+Z35</f>
        <v>54</v>
      </c>
      <c r="AB35" s="245">
        <f t="shared" si="2"/>
        <v>213</v>
      </c>
    </row>
    <row r="36" spans="1:28" ht="12" customHeight="1" hidden="1">
      <c r="A36" s="269"/>
      <c r="B36" s="370"/>
      <c r="C36" s="271"/>
      <c r="D36" s="271"/>
      <c r="E36" s="271"/>
      <c r="F36" s="271"/>
      <c r="G36" s="271"/>
      <c r="H36" s="271"/>
      <c r="I36" s="271"/>
      <c r="J36" s="271"/>
      <c r="K36" s="273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5">
        <f t="shared" si="2"/>
        <v>0</v>
      </c>
    </row>
    <row r="37" spans="1:28" ht="11.25" hidden="1">
      <c r="A37" s="269"/>
      <c r="B37" s="370"/>
      <c r="C37" s="271"/>
      <c r="D37" s="271"/>
      <c r="E37" s="271"/>
      <c r="F37" s="271"/>
      <c r="G37" s="271"/>
      <c r="H37" s="271"/>
      <c r="I37" s="271"/>
      <c r="J37" s="271"/>
      <c r="K37" s="273"/>
      <c r="L37" s="276"/>
      <c r="M37" s="276"/>
      <c r="N37" s="276"/>
      <c r="O37" s="276"/>
      <c r="P37" s="276"/>
      <c r="Q37" s="276"/>
      <c r="R37" s="276"/>
      <c r="S37" s="276"/>
      <c r="T37" s="276"/>
      <c r="U37" s="276"/>
      <c r="V37" s="276"/>
      <c r="W37" s="276"/>
      <c r="X37" s="276"/>
      <c r="Y37" s="276"/>
      <c r="Z37" s="276"/>
      <c r="AA37" s="276"/>
      <c r="AB37" s="245">
        <f t="shared" si="2"/>
        <v>0</v>
      </c>
    </row>
    <row r="38" spans="1:28" ht="11.25">
      <c r="A38" s="269" t="s">
        <v>143</v>
      </c>
      <c r="B38" s="270" t="s">
        <v>33</v>
      </c>
      <c r="C38" s="271">
        <v>182</v>
      </c>
      <c r="D38" s="271">
        <v>1</v>
      </c>
      <c r="E38" s="271" t="s">
        <v>30</v>
      </c>
      <c r="F38" s="271" t="s">
        <v>30</v>
      </c>
      <c r="G38" s="271" t="s">
        <v>20</v>
      </c>
      <c r="H38" s="271" t="s">
        <v>21</v>
      </c>
      <c r="I38" s="271" t="s">
        <v>22</v>
      </c>
      <c r="J38" s="271">
        <v>110</v>
      </c>
      <c r="K38" s="246">
        <f aca="true" t="shared" si="8" ref="K38:AA38">K39+K42</f>
        <v>563</v>
      </c>
      <c r="L38" s="246">
        <f t="shared" si="8"/>
        <v>47</v>
      </c>
      <c r="M38" s="246">
        <f t="shared" si="8"/>
        <v>47</v>
      </c>
      <c r="N38" s="246">
        <f t="shared" si="8"/>
        <v>47</v>
      </c>
      <c r="O38" s="246">
        <f t="shared" si="8"/>
        <v>141</v>
      </c>
      <c r="P38" s="246">
        <f t="shared" si="8"/>
        <v>47</v>
      </c>
      <c r="Q38" s="246">
        <f t="shared" si="8"/>
        <v>47</v>
      </c>
      <c r="R38" s="246">
        <f t="shared" si="8"/>
        <v>47</v>
      </c>
      <c r="S38" s="246">
        <f t="shared" si="8"/>
        <v>141</v>
      </c>
      <c r="T38" s="246">
        <f t="shared" si="8"/>
        <v>47</v>
      </c>
      <c r="U38" s="246">
        <f t="shared" si="8"/>
        <v>47</v>
      </c>
      <c r="V38" s="246">
        <f t="shared" si="8"/>
        <v>47</v>
      </c>
      <c r="W38" s="246">
        <f t="shared" si="8"/>
        <v>141</v>
      </c>
      <c r="X38" s="246">
        <f t="shared" si="8"/>
        <v>46</v>
      </c>
      <c r="Y38" s="246">
        <f t="shared" si="8"/>
        <v>47</v>
      </c>
      <c r="Z38" s="246">
        <f t="shared" si="8"/>
        <v>47</v>
      </c>
      <c r="AA38" s="246">
        <f t="shared" si="8"/>
        <v>140</v>
      </c>
      <c r="AB38" s="245">
        <f t="shared" si="2"/>
        <v>563</v>
      </c>
    </row>
    <row r="39" spans="1:28" ht="22.5" customHeight="1">
      <c r="A39" s="274"/>
      <c r="B39" s="177" t="s">
        <v>156</v>
      </c>
      <c r="C39" s="274">
        <v>182</v>
      </c>
      <c r="D39" s="274">
        <v>1</v>
      </c>
      <c r="E39" s="274" t="s">
        <v>30</v>
      </c>
      <c r="F39" s="274" t="s">
        <v>30</v>
      </c>
      <c r="G39" s="277" t="s">
        <v>31</v>
      </c>
      <c r="H39" s="277" t="s">
        <v>60</v>
      </c>
      <c r="I39" s="274" t="s">
        <v>22</v>
      </c>
      <c r="J39" s="274">
        <v>110</v>
      </c>
      <c r="K39" s="276">
        <f>K40</f>
        <v>538</v>
      </c>
      <c r="L39" s="276">
        <f aca="true" t="shared" si="9" ref="L39:AA39">L40</f>
        <v>45</v>
      </c>
      <c r="M39" s="276">
        <f t="shared" si="9"/>
        <v>45</v>
      </c>
      <c r="N39" s="276">
        <f t="shared" si="9"/>
        <v>45</v>
      </c>
      <c r="O39" s="276">
        <f>O40</f>
        <v>135</v>
      </c>
      <c r="P39" s="276">
        <f t="shared" si="9"/>
        <v>45</v>
      </c>
      <c r="Q39" s="276">
        <f t="shared" si="9"/>
        <v>45</v>
      </c>
      <c r="R39" s="276">
        <f t="shared" si="9"/>
        <v>45</v>
      </c>
      <c r="S39" s="276">
        <f t="shared" si="9"/>
        <v>135</v>
      </c>
      <c r="T39" s="276">
        <f t="shared" si="9"/>
        <v>45</v>
      </c>
      <c r="U39" s="276">
        <f t="shared" si="9"/>
        <v>45</v>
      </c>
      <c r="V39" s="276">
        <f t="shared" si="9"/>
        <v>45</v>
      </c>
      <c r="W39" s="276">
        <f t="shared" si="9"/>
        <v>135</v>
      </c>
      <c r="X39" s="276">
        <f t="shared" si="9"/>
        <v>44</v>
      </c>
      <c r="Y39" s="276">
        <f t="shared" si="9"/>
        <v>45</v>
      </c>
      <c r="Z39" s="276">
        <f t="shared" si="9"/>
        <v>44</v>
      </c>
      <c r="AA39" s="276">
        <f t="shared" si="9"/>
        <v>133</v>
      </c>
      <c r="AB39" s="245">
        <f t="shared" si="2"/>
        <v>538</v>
      </c>
    </row>
    <row r="40" spans="1:28" ht="31.5">
      <c r="A40" s="274"/>
      <c r="B40" s="177" t="s">
        <v>155</v>
      </c>
      <c r="C40" s="274">
        <v>182</v>
      </c>
      <c r="D40" s="274">
        <v>1</v>
      </c>
      <c r="E40" s="274" t="s">
        <v>30</v>
      </c>
      <c r="F40" s="274" t="s">
        <v>30</v>
      </c>
      <c r="G40" s="277" t="s">
        <v>154</v>
      </c>
      <c r="H40" s="274">
        <v>13</v>
      </c>
      <c r="I40" s="274" t="s">
        <v>22</v>
      </c>
      <c r="J40" s="274">
        <v>110</v>
      </c>
      <c r="K40" s="276">
        <v>538</v>
      </c>
      <c r="L40" s="276">
        <v>45</v>
      </c>
      <c r="M40" s="276">
        <v>45</v>
      </c>
      <c r="N40" s="276">
        <v>45</v>
      </c>
      <c r="O40" s="246">
        <f>L40+M40+N40</f>
        <v>135</v>
      </c>
      <c r="P40" s="276">
        <v>45</v>
      </c>
      <c r="Q40" s="276">
        <v>45</v>
      </c>
      <c r="R40" s="276">
        <v>45</v>
      </c>
      <c r="S40" s="246">
        <f>P40+Q40+R40</f>
        <v>135</v>
      </c>
      <c r="T40" s="276">
        <v>45</v>
      </c>
      <c r="U40" s="276">
        <v>45</v>
      </c>
      <c r="V40" s="276">
        <v>45</v>
      </c>
      <c r="W40" s="246">
        <f>T40+U40+V40</f>
        <v>135</v>
      </c>
      <c r="X40" s="276">
        <v>44</v>
      </c>
      <c r="Y40" s="276">
        <v>45</v>
      </c>
      <c r="Z40" s="276">
        <v>44</v>
      </c>
      <c r="AA40" s="246">
        <f>X40+Y40+Z40</f>
        <v>133</v>
      </c>
      <c r="AB40" s="245">
        <f t="shared" si="2"/>
        <v>538</v>
      </c>
    </row>
    <row r="41" spans="1:28" ht="21.75" customHeight="1">
      <c r="A41" s="269"/>
      <c r="B41" s="177" t="s">
        <v>159</v>
      </c>
      <c r="C41" s="271">
        <v>182</v>
      </c>
      <c r="D41" s="271">
        <v>1</v>
      </c>
      <c r="E41" s="271" t="s">
        <v>30</v>
      </c>
      <c r="F41" s="271" t="s">
        <v>30</v>
      </c>
      <c r="G41" s="275" t="s">
        <v>140</v>
      </c>
      <c r="H41" s="271" t="s">
        <v>21</v>
      </c>
      <c r="I41" s="271" t="s">
        <v>22</v>
      </c>
      <c r="J41" s="271">
        <v>110</v>
      </c>
      <c r="K41" s="246">
        <f>K42</f>
        <v>25</v>
      </c>
      <c r="L41" s="246">
        <f aca="true" t="shared" si="10" ref="L41:AA41">L42</f>
        <v>2</v>
      </c>
      <c r="M41" s="246">
        <f t="shared" si="10"/>
        <v>2</v>
      </c>
      <c r="N41" s="246">
        <f t="shared" si="10"/>
        <v>2</v>
      </c>
      <c r="O41" s="246">
        <f t="shared" si="10"/>
        <v>6</v>
      </c>
      <c r="P41" s="246">
        <f t="shared" si="10"/>
        <v>2</v>
      </c>
      <c r="Q41" s="246">
        <f t="shared" si="10"/>
        <v>2</v>
      </c>
      <c r="R41" s="246">
        <f t="shared" si="10"/>
        <v>2</v>
      </c>
      <c r="S41" s="246">
        <f t="shared" si="10"/>
        <v>6</v>
      </c>
      <c r="T41" s="246">
        <f t="shared" si="10"/>
        <v>2</v>
      </c>
      <c r="U41" s="246">
        <f t="shared" si="10"/>
        <v>2</v>
      </c>
      <c r="V41" s="246">
        <f t="shared" si="10"/>
        <v>2</v>
      </c>
      <c r="W41" s="246">
        <f t="shared" si="10"/>
        <v>6</v>
      </c>
      <c r="X41" s="246">
        <f t="shared" si="10"/>
        <v>2</v>
      </c>
      <c r="Y41" s="246">
        <f t="shared" si="10"/>
        <v>2</v>
      </c>
      <c r="Z41" s="246">
        <f t="shared" si="10"/>
        <v>3</v>
      </c>
      <c r="AA41" s="246">
        <f t="shared" si="10"/>
        <v>7</v>
      </c>
      <c r="AB41" s="245">
        <f t="shared" si="2"/>
        <v>25</v>
      </c>
    </row>
    <row r="42" spans="1:28" ht="48" customHeight="1">
      <c r="A42" s="269"/>
      <c r="B42" s="177" t="s">
        <v>158</v>
      </c>
      <c r="C42" s="271">
        <v>182</v>
      </c>
      <c r="D42" s="271">
        <v>1</v>
      </c>
      <c r="E42" s="271" t="s">
        <v>30</v>
      </c>
      <c r="F42" s="271" t="s">
        <v>30</v>
      </c>
      <c r="G42" s="275" t="s">
        <v>157</v>
      </c>
      <c r="H42" s="271">
        <v>13</v>
      </c>
      <c r="I42" s="271" t="s">
        <v>22</v>
      </c>
      <c r="J42" s="271">
        <v>110</v>
      </c>
      <c r="K42" s="246">
        <v>25</v>
      </c>
      <c r="L42" s="246">
        <v>2</v>
      </c>
      <c r="M42" s="246">
        <v>2</v>
      </c>
      <c r="N42" s="246">
        <v>2</v>
      </c>
      <c r="O42" s="246">
        <f>L42+M42+N42</f>
        <v>6</v>
      </c>
      <c r="P42" s="246">
        <v>2</v>
      </c>
      <c r="Q42" s="246">
        <v>2</v>
      </c>
      <c r="R42" s="246">
        <v>2</v>
      </c>
      <c r="S42" s="246">
        <f>P42+Q42+R42</f>
        <v>6</v>
      </c>
      <c r="T42" s="246">
        <v>2</v>
      </c>
      <c r="U42" s="246">
        <v>2</v>
      </c>
      <c r="V42" s="246">
        <v>2</v>
      </c>
      <c r="W42" s="246">
        <f>T42+U42+V42</f>
        <v>6</v>
      </c>
      <c r="X42" s="246">
        <v>2</v>
      </c>
      <c r="Y42" s="246">
        <v>2</v>
      </c>
      <c r="Z42" s="246">
        <v>3</v>
      </c>
      <c r="AA42" s="246">
        <f>X42+Y42+Z42</f>
        <v>7</v>
      </c>
      <c r="AB42" s="245">
        <f t="shared" si="2"/>
        <v>25</v>
      </c>
    </row>
    <row r="43" spans="1:28" s="281" customFormat="1" ht="48" customHeight="1">
      <c r="A43" s="278"/>
      <c r="B43" s="299" t="s">
        <v>70</v>
      </c>
      <c r="C43" s="279"/>
      <c r="D43" s="279"/>
      <c r="E43" s="279"/>
      <c r="F43" s="279"/>
      <c r="G43" s="279"/>
      <c r="H43" s="279"/>
      <c r="I43" s="279"/>
      <c r="J43" s="279"/>
      <c r="K43" s="297">
        <f>K13</f>
        <v>5070.5</v>
      </c>
      <c r="L43" s="297">
        <f aca="true" t="shared" si="11" ref="L43:AA43">L13</f>
        <v>422.2</v>
      </c>
      <c r="M43" s="297">
        <f t="shared" si="11"/>
        <v>421.1</v>
      </c>
      <c r="N43" s="297">
        <f t="shared" si="11"/>
        <v>422.2</v>
      </c>
      <c r="O43" s="297">
        <f t="shared" si="11"/>
        <v>1265.5</v>
      </c>
      <c r="P43" s="297">
        <f t="shared" si="11"/>
        <v>422.3</v>
      </c>
      <c r="Q43" s="297">
        <f t="shared" si="11"/>
        <v>423</v>
      </c>
      <c r="R43" s="297">
        <f t="shared" si="11"/>
        <v>423.2</v>
      </c>
      <c r="S43" s="297">
        <f t="shared" si="11"/>
        <v>1268.5</v>
      </c>
      <c r="T43" s="297">
        <f t="shared" si="11"/>
        <v>423.2</v>
      </c>
      <c r="U43" s="297">
        <f t="shared" si="11"/>
        <v>423.1</v>
      </c>
      <c r="V43" s="297">
        <f t="shared" si="11"/>
        <v>423.2</v>
      </c>
      <c r="W43" s="297">
        <f t="shared" si="11"/>
        <v>1269.5</v>
      </c>
      <c r="X43" s="297">
        <f t="shared" si="11"/>
        <v>422.3</v>
      </c>
      <c r="Y43" s="297">
        <f t="shared" si="11"/>
        <v>422.9</v>
      </c>
      <c r="Z43" s="297">
        <f t="shared" si="11"/>
        <v>421.8</v>
      </c>
      <c r="AA43" s="297">
        <f t="shared" si="11"/>
        <v>1267</v>
      </c>
      <c r="AB43" s="298"/>
    </row>
    <row r="44" spans="1:28" ht="12" customHeight="1">
      <c r="A44" s="40"/>
      <c r="B44" s="126"/>
      <c r="C44" s="41"/>
      <c r="D44" s="41"/>
      <c r="E44" s="41"/>
      <c r="F44" s="41"/>
      <c r="G44" s="41"/>
      <c r="H44" s="41"/>
      <c r="I44" s="41"/>
      <c r="J44" s="41"/>
      <c r="K44" s="42"/>
      <c r="L44" s="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245">
        <f t="shared" si="2"/>
        <v>0</v>
      </c>
    </row>
    <row r="45" spans="1:28" ht="11.25">
      <c r="A45" s="51"/>
      <c r="B45" s="48"/>
      <c r="C45" s="41"/>
      <c r="D45" s="41"/>
      <c r="E45" s="41"/>
      <c r="F45" s="41"/>
      <c r="G45" s="41"/>
      <c r="H45" s="41"/>
      <c r="I45" s="41"/>
      <c r="J45" s="41"/>
      <c r="K45" s="42"/>
      <c r="L45" s="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245">
        <f t="shared" si="2"/>
        <v>0</v>
      </c>
    </row>
    <row r="46" spans="1:28" ht="11.25">
      <c r="A46" s="28" t="s">
        <v>34</v>
      </c>
      <c r="B46" s="29" t="s">
        <v>101</v>
      </c>
      <c r="C46" s="30" t="s">
        <v>20</v>
      </c>
      <c r="D46" s="30">
        <v>1</v>
      </c>
      <c r="E46" s="30" t="s">
        <v>102</v>
      </c>
      <c r="F46" s="30" t="s">
        <v>21</v>
      </c>
      <c r="G46" s="30" t="s">
        <v>20</v>
      </c>
      <c r="H46" s="30" t="s">
        <v>21</v>
      </c>
      <c r="I46" s="30" t="s">
        <v>22</v>
      </c>
      <c r="J46" s="30" t="s">
        <v>20</v>
      </c>
      <c r="K46" s="42">
        <f>K47</f>
        <v>0</v>
      </c>
      <c r="L46" s="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245">
        <f t="shared" si="2"/>
        <v>0</v>
      </c>
    </row>
    <row r="47" spans="1:28" ht="31.5">
      <c r="A47" s="65" t="s">
        <v>36</v>
      </c>
      <c r="B47" s="66" t="s">
        <v>103</v>
      </c>
      <c r="C47" s="59">
        <v>304</v>
      </c>
      <c r="D47" s="59">
        <v>1</v>
      </c>
      <c r="E47" s="59" t="s">
        <v>102</v>
      </c>
      <c r="F47" s="59" t="s">
        <v>92</v>
      </c>
      <c r="G47" s="59" t="s">
        <v>20</v>
      </c>
      <c r="H47" s="59" t="s">
        <v>23</v>
      </c>
      <c r="I47" s="59" t="s">
        <v>22</v>
      </c>
      <c r="J47" s="59" t="s">
        <v>104</v>
      </c>
      <c r="K47" s="42">
        <f>K48</f>
        <v>0</v>
      </c>
      <c r="L47" s="2"/>
      <c r="M47" s="1"/>
      <c r="N47" s="1"/>
      <c r="O47" s="2"/>
      <c r="P47" s="2"/>
      <c r="Q47" s="2"/>
      <c r="R47" s="2"/>
      <c r="S47" s="2">
        <v>0</v>
      </c>
      <c r="T47" s="2"/>
      <c r="U47" s="2"/>
      <c r="V47" s="2"/>
      <c r="W47" s="2">
        <v>0</v>
      </c>
      <c r="X47" s="2"/>
      <c r="Y47" s="2"/>
      <c r="Z47" s="2"/>
      <c r="AA47" s="2">
        <v>0</v>
      </c>
      <c r="AB47" s="245">
        <f t="shared" si="2"/>
        <v>0</v>
      </c>
    </row>
    <row r="48" spans="1:28" ht="63">
      <c r="A48" s="40"/>
      <c r="B48" s="67" t="s">
        <v>105</v>
      </c>
      <c r="C48" s="59">
        <v>304</v>
      </c>
      <c r="D48" s="59">
        <v>1</v>
      </c>
      <c r="E48" s="59" t="s">
        <v>102</v>
      </c>
      <c r="F48" s="59" t="s">
        <v>92</v>
      </c>
      <c r="G48" s="59" t="s">
        <v>25</v>
      </c>
      <c r="H48" s="59" t="s">
        <v>23</v>
      </c>
      <c r="I48" s="59" t="s">
        <v>106</v>
      </c>
      <c r="J48" s="59" t="s">
        <v>104</v>
      </c>
      <c r="K48" s="42">
        <v>0</v>
      </c>
      <c r="L48" s="2"/>
      <c r="M48" s="1"/>
      <c r="N48" s="1"/>
      <c r="O48" s="2"/>
      <c r="P48" s="2"/>
      <c r="Q48" s="2"/>
      <c r="R48" s="2"/>
      <c r="S48" s="2">
        <v>0</v>
      </c>
      <c r="T48" s="2"/>
      <c r="U48" s="2"/>
      <c r="V48" s="2"/>
      <c r="W48" s="2">
        <v>0</v>
      </c>
      <c r="X48" s="2"/>
      <c r="Y48" s="2"/>
      <c r="Z48" s="2"/>
      <c r="AA48" s="2">
        <v>0</v>
      </c>
      <c r="AB48" s="245">
        <f t="shared" si="2"/>
        <v>0</v>
      </c>
    </row>
    <row r="49" spans="1:28" ht="11.25">
      <c r="A49" s="34">
        <v>4</v>
      </c>
      <c r="B49" s="338" t="s">
        <v>35</v>
      </c>
      <c r="C49" s="36" t="s">
        <v>20</v>
      </c>
      <c r="D49" s="36">
        <v>1</v>
      </c>
      <c r="E49" s="36">
        <v>11</v>
      </c>
      <c r="F49" s="36" t="s">
        <v>21</v>
      </c>
      <c r="G49" s="36" t="s">
        <v>20</v>
      </c>
      <c r="H49" s="36" t="s">
        <v>21</v>
      </c>
      <c r="I49" s="36" t="s">
        <v>22</v>
      </c>
      <c r="J49" s="36" t="s">
        <v>20</v>
      </c>
      <c r="K49" s="68">
        <f>K53</f>
        <v>412</v>
      </c>
      <c r="L49" s="2"/>
      <c r="M49" s="1"/>
      <c r="N49" s="1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45"/>
    </row>
    <row r="50" spans="1:28" ht="11.25">
      <c r="A50" s="40"/>
      <c r="B50" s="338"/>
      <c r="C50" s="41"/>
      <c r="D50" s="41"/>
      <c r="E50" s="41"/>
      <c r="F50" s="41"/>
      <c r="G50" s="41"/>
      <c r="H50" s="41"/>
      <c r="I50" s="41"/>
      <c r="J50" s="41"/>
      <c r="K50" s="69"/>
      <c r="M50" s="1"/>
      <c r="N50" s="1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45"/>
    </row>
    <row r="51" spans="1:28" ht="12" customHeight="1">
      <c r="A51" s="40"/>
      <c r="B51" s="338"/>
      <c r="C51" s="41"/>
      <c r="D51" s="41"/>
      <c r="E51" s="41"/>
      <c r="F51" s="41"/>
      <c r="G51" s="41"/>
      <c r="H51" s="41"/>
      <c r="I51" s="41"/>
      <c r="J51" s="41"/>
      <c r="K51" s="69"/>
      <c r="M51" s="1"/>
      <c r="N51" s="1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45"/>
    </row>
    <row r="52" spans="1:28" ht="11.25">
      <c r="A52" s="51"/>
      <c r="B52" s="338"/>
      <c r="C52" s="52"/>
      <c r="D52" s="52"/>
      <c r="E52" s="52"/>
      <c r="F52" s="52"/>
      <c r="G52" s="52"/>
      <c r="H52" s="52"/>
      <c r="I52" s="52"/>
      <c r="J52" s="52"/>
      <c r="K52" s="70"/>
      <c r="M52" s="1"/>
      <c r="N52" s="1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45"/>
    </row>
    <row r="53" spans="1:28" ht="11.25">
      <c r="A53" s="34" t="s">
        <v>69</v>
      </c>
      <c r="B53" s="352" t="s">
        <v>74</v>
      </c>
      <c r="C53" s="45" t="s">
        <v>20</v>
      </c>
      <c r="D53" s="36">
        <v>1</v>
      </c>
      <c r="E53" s="45">
        <v>11</v>
      </c>
      <c r="F53" s="36" t="s">
        <v>37</v>
      </c>
      <c r="G53" s="45" t="s">
        <v>20</v>
      </c>
      <c r="H53" s="36" t="s">
        <v>21</v>
      </c>
      <c r="I53" s="45" t="s">
        <v>22</v>
      </c>
      <c r="J53" s="36" t="s">
        <v>38</v>
      </c>
      <c r="K53" s="68">
        <f>K84+K66</f>
        <v>412</v>
      </c>
      <c r="M53" s="1"/>
      <c r="N53" s="1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45"/>
    </row>
    <row r="54" spans="1:28" ht="11.25">
      <c r="A54" s="40"/>
      <c r="B54" s="352"/>
      <c r="C54" s="4"/>
      <c r="D54" s="41"/>
      <c r="E54" s="4"/>
      <c r="F54" s="41"/>
      <c r="G54" s="4"/>
      <c r="H54" s="41"/>
      <c r="I54" s="4"/>
      <c r="J54" s="41"/>
      <c r="K54" s="42"/>
      <c r="M54" s="1"/>
      <c r="N54" s="1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45"/>
    </row>
    <row r="55" spans="1:28" ht="12" customHeight="1">
      <c r="A55" s="40"/>
      <c r="B55" s="352"/>
      <c r="C55" s="4"/>
      <c r="D55" s="41"/>
      <c r="E55" s="4"/>
      <c r="F55" s="41"/>
      <c r="G55" s="4"/>
      <c r="H55" s="41"/>
      <c r="I55" s="4"/>
      <c r="J55" s="41"/>
      <c r="K55" s="42"/>
      <c r="M55" s="1"/>
      <c r="N55" s="1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45"/>
    </row>
    <row r="56" spans="1:28" ht="11.25">
      <c r="A56" s="40"/>
      <c r="B56" s="352"/>
      <c r="C56" s="4"/>
      <c r="D56" s="41"/>
      <c r="E56" s="4"/>
      <c r="F56" s="41"/>
      <c r="G56" s="4"/>
      <c r="H56" s="41"/>
      <c r="I56" s="4"/>
      <c r="J56" s="41"/>
      <c r="K56" s="42"/>
      <c r="M56" s="1"/>
      <c r="N56" s="1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45"/>
    </row>
    <row r="57" spans="1:28" ht="11.25">
      <c r="A57" s="40"/>
      <c r="B57" s="352"/>
      <c r="C57" s="4"/>
      <c r="D57" s="41"/>
      <c r="E57" s="4"/>
      <c r="F57" s="41"/>
      <c r="G57" s="4"/>
      <c r="H57" s="41"/>
      <c r="I57" s="4"/>
      <c r="J57" s="41"/>
      <c r="K57" s="42"/>
      <c r="M57" s="1"/>
      <c r="N57" s="1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45"/>
    </row>
    <row r="58" spans="1:28" ht="11.25">
      <c r="A58" s="51"/>
      <c r="B58" s="352"/>
      <c r="C58" s="53"/>
      <c r="D58" s="52"/>
      <c r="E58" s="53"/>
      <c r="F58" s="52"/>
      <c r="G58" s="53"/>
      <c r="H58" s="52"/>
      <c r="I58" s="53"/>
      <c r="J58" s="52"/>
      <c r="K58" s="74"/>
      <c r="L58" s="233"/>
      <c r="M58" s="233"/>
      <c r="N58" s="233"/>
      <c r="O58" s="233"/>
      <c r="P58" s="233"/>
      <c r="Q58" s="233"/>
      <c r="R58" s="233"/>
      <c r="S58" s="234"/>
      <c r="T58" s="233"/>
      <c r="U58" s="233"/>
      <c r="V58" s="233"/>
      <c r="W58" s="234"/>
      <c r="X58" s="233"/>
      <c r="Y58" s="233"/>
      <c r="Z58" s="233"/>
      <c r="AA58" s="233"/>
      <c r="AB58" s="245"/>
    </row>
    <row r="59" spans="1:28" ht="11.25">
      <c r="A59" s="34"/>
      <c r="B59" s="339" t="s">
        <v>75</v>
      </c>
      <c r="C59" s="45">
        <v>301</v>
      </c>
      <c r="D59" s="36">
        <v>1</v>
      </c>
      <c r="E59" s="45">
        <v>11</v>
      </c>
      <c r="F59" s="36" t="s">
        <v>37</v>
      </c>
      <c r="G59" s="45" t="s">
        <v>44</v>
      </c>
      <c r="H59" s="36" t="s">
        <v>21</v>
      </c>
      <c r="I59" s="45" t="s">
        <v>22</v>
      </c>
      <c r="J59" s="36" t="s">
        <v>38</v>
      </c>
      <c r="K59" s="69">
        <f>K66</f>
        <v>12</v>
      </c>
      <c r="M59" s="1"/>
      <c r="N59" s="1"/>
      <c r="O59" s="248"/>
      <c r="P59" s="1"/>
      <c r="Q59" s="1"/>
      <c r="R59" s="1"/>
      <c r="S59" s="248"/>
      <c r="T59" s="1"/>
      <c r="U59" s="1"/>
      <c r="V59" s="1"/>
      <c r="W59" s="248"/>
      <c r="X59" s="1"/>
      <c r="Y59" s="1"/>
      <c r="Z59" s="1"/>
      <c r="AA59" s="248"/>
      <c r="AB59" s="247"/>
    </row>
    <row r="60" spans="1:11" ht="11.25">
      <c r="A60" s="40"/>
      <c r="B60" s="339"/>
      <c r="C60" s="4"/>
      <c r="D60" s="41"/>
      <c r="E60" s="4"/>
      <c r="F60" s="41"/>
      <c r="G60" s="4"/>
      <c r="H60" s="41"/>
      <c r="I60" s="4"/>
      <c r="J60" s="41"/>
      <c r="K60" s="42"/>
    </row>
    <row r="61" spans="1:11" ht="12" customHeight="1">
      <c r="A61" s="40"/>
      <c r="B61" s="339"/>
      <c r="C61" s="4"/>
      <c r="D61" s="41"/>
      <c r="E61" s="4"/>
      <c r="F61" s="41"/>
      <c r="G61" s="4"/>
      <c r="H61" s="41"/>
      <c r="I61" s="4"/>
      <c r="J61" s="41"/>
      <c r="K61" s="42"/>
    </row>
    <row r="62" spans="1:11" ht="11.25">
      <c r="A62" s="40"/>
      <c r="B62" s="339"/>
      <c r="C62" s="4"/>
      <c r="D62" s="41"/>
      <c r="E62" s="4"/>
      <c r="F62" s="41"/>
      <c r="G62" s="4"/>
      <c r="H62" s="41"/>
      <c r="I62" s="4"/>
      <c r="J62" s="41"/>
      <c r="K62" s="42"/>
    </row>
    <row r="63" spans="1:11" ht="11.25">
      <c r="A63" s="40"/>
      <c r="B63" s="339"/>
      <c r="C63" s="4"/>
      <c r="D63" s="41"/>
      <c r="E63" s="4"/>
      <c r="F63" s="41"/>
      <c r="G63" s="4"/>
      <c r="H63" s="41"/>
      <c r="I63" s="4"/>
      <c r="J63" s="41"/>
      <c r="K63" s="42"/>
    </row>
    <row r="64" spans="1:11" ht="12" thickBot="1">
      <c r="A64" s="148"/>
      <c r="B64" s="340"/>
      <c r="C64" s="129"/>
      <c r="D64" s="130"/>
      <c r="E64" s="129"/>
      <c r="F64" s="130"/>
      <c r="G64" s="129"/>
      <c r="H64" s="130"/>
      <c r="I64" s="129"/>
      <c r="J64" s="130"/>
      <c r="K64" s="78"/>
    </row>
    <row r="65" spans="1:11" ht="11.25">
      <c r="A65" s="153">
        <v>1</v>
      </c>
      <c r="B65" s="96">
        <v>2</v>
      </c>
      <c r="C65" s="97">
        <v>3</v>
      </c>
      <c r="D65" s="97">
        <v>4</v>
      </c>
      <c r="E65" s="97">
        <v>5</v>
      </c>
      <c r="F65" s="97">
        <v>6</v>
      </c>
      <c r="G65" s="97">
        <v>7</v>
      </c>
      <c r="H65" s="97">
        <v>8</v>
      </c>
      <c r="I65" s="97">
        <v>9</v>
      </c>
      <c r="J65" s="97">
        <v>10</v>
      </c>
      <c r="K65" s="21">
        <v>12</v>
      </c>
    </row>
    <row r="66" spans="1:28" ht="11.25">
      <c r="A66" s="191"/>
      <c r="B66" s="349" t="s">
        <v>161</v>
      </c>
      <c r="C66" s="189">
        <v>301</v>
      </c>
      <c r="D66" s="190">
        <v>1</v>
      </c>
      <c r="E66" s="189">
        <v>11</v>
      </c>
      <c r="F66" s="190" t="s">
        <v>37</v>
      </c>
      <c r="G66" s="189" t="s">
        <v>93</v>
      </c>
      <c r="H66" s="190">
        <v>13</v>
      </c>
      <c r="I66" s="189" t="s">
        <v>22</v>
      </c>
      <c r="J66" s="190" t="s">
        <v>38</v>
      </c>
      <c r="K66" s="86">
        <v>12</v>
      </c>
      <c r="O66" s="167">
        <v>12</v>
      </c>
      <c r="AB66" s="245">
        <f>AA66+W66+S66+O66</f>
        <v>12</v>
      </c>
    </row>
    <row r="67" spans="1:11" ht="11.25">
      <c r="A67" s="146"/>
      <c r="B67" s="350"/>
      <c r="C67" s="4"/>
      <c r="D67" s="41"/>
      <c r="E67" s="4"/>
      <c r="F67" s="41"/>
      <c r="G67" s="4"/>
      <c r="H67" s="41"/>
      <c r="I67" s="4"/>
      <c r="J67" s="41"/>
      <c r="K67" s="89"/>
    </row>
    <row r="68" spans="1:11" ht="12" customHeight="1">
      <c r="A68" s="146"/>
      <c r="B68" s="350"/>
      <c r="C68" s="4"/>
      <c r="D68" s="41"/>
      <c r="E68" s="4"/>
      <c r="F68" s="41"/>
      <c r="G68" s="4"/>
      <c r="H68" s="41"/>
      <c r="I68" s="4"/>
      <c r="J68" s="41"/>
      <c r="K68" s="89"/>
    </row>
    <row r="69" spans="1:11" ht="11.25">
      <c r="A69" s="146"/>
      <c r="B69" s="350"/>
      <c r="C69" s="4"/>
      <c r="D69" s="41"/>
      <c r="E69" s="4"/>
      <c r="F69" s="41"/>
      <c r="G69" s="4"/>
      <c r="H69" s="41"/>
      <c r="I69" s="4"/>
      <c r="J69" s="41"/>
      <c r="K69" s="89"/>
    </row>
    <row r="70" spans="1:11" ht="11.25">
      <c r="A70" s="146"/>
      <c r="B70" s="350"/>
      <c r="C70" s="4"/>
      <c r="D70" s="41"/>
      <c r="E70" s="4"/>
      <c r="F70" s="41"/>
      <c r="G70" s="4"/>
      <c r="H70" s="41"/>
      <c r="I70" s="4"/>
      <c r="J70" s="41"/>
      <c r="K70" s="89"/>
    </row>
    <row r="71" spans="1:11" ht="12" thickBot="1">
      <c r="A71" s="192"/>
      <c r="B71" s="351"/>
      <c r="C71" s="129"/>
      <c r="D71" s="130"/>
      <c r="E71" s="129"/>
      <c r="F71" s="130"/>
      <c r="G71" s="129"/>
      <c r="H71" s="130"/>
      <c r="I71" s="129"/>
      <c r="J71" s="130"/>
      <c r="K71" s="89"/>
    </row>
    <row r="72" spans="1:11" ht="11.25">
      <c r="A72" s="153">
        <v>1</v>
      </c>
      <c r="B72" s="96">
        <v>2</v>
      </c>
      <c r="C72" s="97">
        <v>3</v>
      </c>
      <c r="D72" s="97">
        <v>4</v>
      </c>
      <c r="E72" s="97">
        <v>5</v>
      </c>
      <c r="F72" s="97">
        <v>6</v>
      </c>
      <c r="G72" s="97">
        <v>7</v>
      </c>
      <c r="H72" s="97">
        <v>8</v>
      </c>
      <c r="I72" s="97">
        <v>9</v>
      </c>
      <c r="J72" s="97">
        <v>10</v>
      </c>
      <c r="K72" s="21">
        <v>12</v>
      </c>
    </row>
    <row r="73" spans="1:11" ht="11.25">
      <c r="A73" s="188"/>
      <c r="B73" s="353" t="s">
        <v>76</v>
      </c>
      <c r="C73" s="189">
        <v>304</v>
      </c>
      <c r="D73" s="190">
        <v>1</v>
      </c>
      <c r="E73" s="189">
        <v>11</v>
      </c>
      <c r="F73" s="190" t="s">
        <v>37</v>
      </c>
      <c r="G73" s="189" t="s">
        <v>31</v>
      </c>
      <c r="H73" s="190" t="s">
        <v>21</v>
      </c>
      <c r="I73" s="189" t="s">
        <v>22</v>
      </c>
      <c r="J73" s="190">
        <v>120</v>
      </c>
      <c r="K73" s="37">
        <f>K84</f>
        <v>400</v>
      </c>
    </row>
    <row r="74" spans="1:11" ht="11.25">
      <c r="A74" s="40"/>
      <c r="B74" s="352"/>
      <c r="C74" s="4"/>
      <c r="D74" s="41"/>
      <c r="E74" s="4"/>
      <c r="F74" s="41"/>
      <c r="G74" s="4"/>
      <c r="H74" s="41"/>
      <c r="I74" s="4"/>
      <c r="J74" s="41"/>
      <c r="K74" s="42"/>
    </row>
    <row r="75" spans="1:11" ht="12" customHeight="1">
      <c r="A75" s="40"/>
      <c r="B75" s="352"/>
      <c r="C75" s="4"/>
      <c r="D75" s="41"/>
      <c r="E75" s="4"/>
      <c r="F75" s="41"/>
      <c r="G75" s="4"/>
      <c r="H75" s="41"/>
      <c r="I75" s="4"/>
      <c r="J75" s="41"/>
      <c r="K75" s="42"/>
    </row>
    <row r="76" spans="1:11" ht="11.25">
      <c r="A76" s="40"/>
      <c r="B76" s="352"/>
      <c r="C76" s="4"/>
      <c r="D76" s="41"/>
      <c r="E76" s="4"/>
      <c r="F76" s="41"/>
      <c r="G76" s="4"/>
      <c r="H76" s="41"/>
      <c r="I76" s="4"/>
      <c r="J76" s="41"/>
      <c r="K76" s="42"/>
    </row>
    <row r="77" spans="1:11" ht="11.25">
      <c r="A77" s="40"/>
      <c r="B77" s="352"/>
      <c r="C77" s="4"/>
      <c r="D77" s="41"/>
      <c r="E77" s="4"/>
      <c r="F77" s="41"/>
      <c r="G77" s="4"/>
      <c r="H77" s="41"/>
      <c r="I77" s="4"/>
      <c r="J77" s="41"/>
      <c r="K77" s="42"/>
    </row>
    <row r="78" spans="1:11" ht="11.25">
      <c r="A78" s="40"/>
      <c r="B78" s="352"/>
      <c r="C78" s="4"/>
      <c r="D78" s="41"/>
      <c r="E78" s="4"/>
      <c r="F78" s="41"/>
      <c r="G78" s="4"/>
      <c r="H78" s="41"/>
      <c r="I78" s="4"/>
      <c r="J78" s="41"/>
      <c r="K78" s="42"/>
    </row>
    <row r="79" spans="1:11" ht="11.25">
      <c r="A79" s="40"/>
      <c r="B79" s="352"/>
      <c r="C79" s="4"/>
      <c r="D79" s="41"/>
      <c r="E79" s="4"/>
      <c r="F79" s="41"/>
      <c r="G79" s="4"/>
      <c r="H79" s="41"/>
      <c r="I79" s="4"/>
      <c r="J79" s="41"/>
      <c r="K79" s="42"/>
    </row>
    <row r="80" spans="1:11" ht="11.25">
      <c r="A80" s="40"/>
      <c r="B80" s="352"/>
      <c r="C80" s="4"/>
      <c r="D80" s="41"/>
      <c r="E80" s="4"/>
      <c r="F80" s="41"/>
      <c r="G80" s="4"/>
      <c r="H80" s="41"/>
      <c r="I80" s="4"/>
      <c r="J80" s="41"/>
      <c r="K80" s="42"/>
    </row>
    <row r="81" spans="1:11" ht="11.25">
      <c r="A81" s="40"/>
      <c r="B81" s="352"/>
      <c r="C81" s="4"/>
      <c r="D81" s="41"/>
      <c r="E81" s="4"/>
      <c r="F81" s="41"/>
      <c r="G81" s="4"/>
      <c r="H81" s="41"/>
      <c r="I81" s="4"/>
      <c r="J81" s="41"/>
      <c r="K81" s="42"/>
    </row>
    <row r="82" spans="1:11" ht="12" thickBot="1">
      <c r="A82" s="76"/>
      <c r="B82" s="365"/>
      <c r="C82" s="10"/>
      <c r="D82" s="77"/>
      <c r="E82" s="10"/>
      <c r="F82" s="77"/>
      <c r="G82" s="10"/>
      <c r="H82" s="77"/>
      <c r="I82" s="10"/>
      <c r="J82" s="77"/>
      <c r="K82" s="74"/>
    </row>
    <row r="83" spans="1:11" ht="12" thickBot="1">
      <c r="A83" s="82">
        <v>1</v>
      </c>
      <c r="B83" s="83">
        <v>2</v>
      </c>
      <c r="C83" s="84">
        <v>3</v>
      </c>
      <c r="D83" s="84">
        <v>4</v>
      </c>
      <c r="E83" s="84">
        <v>5</v>
      </c>
      <c r="F83" s="84">
        <v>6</v>
      </c>
      <c r="G83" s="84">
        <v>7</v>
      </c>
      <c r="H83" s="84">
        <v>8</v>
      </c>
      <c r="I83" s="84">
        <v>9</v>
      </c>
      <c r="J83" s="84">
        <v>10</v>
      </c>
      <c r="K83" s="21">
        <v>12</v>
      </c>
    </row>
    <row r="84" spans="1:28" ht="12" thickBot="1">
      <c r="A84" s="34"/>
      <c r="B84" s="354" t="s">
        <v>162</v>
      </c>
      <c r="C84" s="45">
        <v>304</v>
      </c>
      <c r="D84" s="36">
        <v>1</v>
      </c>
      <c r="E84" s="45">
        <v>11</v>
      </c>
      <c r="F84" s="36" t="s">
        <v>37</v>
      </c>
      <c r="G84" s="45" t="s">
        <v>39</v>
      </c>
      <c r="H84" s="36">
        <v>13</v>
      </c>
      <c r="I84" s="45" t="s">
        <v>22</v>
      </c>
      <c r="J84" s="36">
        <v>120</v>
      </c>
      <c r="K84" s="37">
        <v>400</v>
      </c>
      <c r="O84" s="167">
        <v>400</v>
      </c>
      <c r="AB84" s="245">
        <f>AA84+W84+S84+O84</f>
        <v>400</v>
      </c>
    </row>
    <row r="85" spans="1:11" ht="12" thickBot="1">
      <c r="A85" s="40"/>
      <c r="B85" s="354"/>
      <c r="C85" s="4"/>
      <c r="D85" s="41"/>
      <c r="E85" s="4"/>
      <c r="F85" s="41"/>
      <c r="G85" s="4"/>
      <c r="H85" s="41"/>
      <c r="I85" s="4"/>
      <c r="J85" s="41"/>
      <c r="K85" s="42"/>
    </row>
    <row r="86" spans="1:11" ht="12" customHeight="1" thickBot="1">
      <c r="A86" s="40"/>
      <c r="B86" s="354"/>
      <c r="C86" s="4"/>
      <c r="D86" s="41"/>
      <c r="E86" s="4"/>
      <c r="F86" s="41"/>
      <c r="G86" s="4"/>
      <c r="H86" s="41"/>
      <c r="I86" s="4"/>
      <c r="J86" s="41"/>
      <c r="K86" s="42"/>
    </row>
    <row r="87" spans="1:11" ht="12" thickBot="1">
      <c r="A87" s="40"/>
      <c r="B87" s="354"/>
      <c r="C87" s="4"/>
      <c r="D87" s="41"/>
      <c r="E87" s="4"/>
      <c r="F87" s="41"/>
      <c r="G87" s="4"/>
      <c r="H87" s="41"/>
      <c r="I87" s="4"/>
      <c r="J87" s="41"/>
      <c r="K87" s="42"/>
    </row>
    <row r="88" spans="1:11" ht="12" thickBot="1">
      <c r="A88" s="40"/>
      <c r="B88" s="354"/>
      <c r="C88" s="4"/>
      <c r="D88" s="41"/>
      <c r="E88" s="4"/>
      <c r="F88" s="41"/>
      <c r="G88" s="4"/>
      <c r="H88" s="41"/>
      <c r="I88" s="4"/>
      <c r="J88" s="41"/>
      <c r="K88" s="42"/>
    </row>
    <row r="89" spans="1:11" ht="11.25">
      <c r="A89" s="148"/>
      <c r="B89" s="355"/>
      <c r="C89" s="129"/>
      <c r="D89" s="130"/>
      <c r="E89" s="129"/>
      <c r="F89" s="130"/>
      <c r="G89" s="129"/>
      <c r="H89" s="130"/>
      <c r="I89" s="129"/>
      <c r="J89" s="130"/>
      <c r="K89" s="74"/>
    </row>
    <row r="90" spans="1:11" ht="21">
      <c r="A90" s="150">
        <v>5</v>
      </c>
      <c r="B90" s="126" t="s">
        <v>95</v>
      </c>
      <c r="C90" s="127" t="s">
        <v>20</v>
      </c>
      <c r="D90" s="128">
        <v>1</v>
      </c>
      <c r="E90" s="128">
        <v>13</v>
      </c>
      <c r="F90" s="128" t="s">
        <v>21</v>
      </c>
      <c r="G90" s="128" t="s">
        <v>20</v>
      </c>
      <c r="H90" s="128" t="s">
        <v>21</v>
      </c>
      <c r="I90" s="128" t="s">
        <v>22</v>
      </c>
      <c r="J90" s="128" t="s">
        <v>20</v>
      </c>
      <c r="K90" s="132">
        <f>K91</f>
        <v>400</v>
      </c>
    </row>
    <row r="91" spans="1:11" ht="21">
      <c r="A91" s="65" t="s">
        <v>97</v>
      </c>
      <c r="B91" s="48" t="s">
        <v>98</v>
      </c>
      <c r="C91" s="90" t="s">
        <v>86</v>
      </c>
      <c r="D91" s="59">
        <v>1</v>
      </c>
      <c r="E91" s="59">
        <v>13</v>
      </c>
      <c r="F91" s="59" t="s">
        <v>23</v>
      </c>
      <c r="G91" s="59" t="s">
        <v>20</v>
      </c>
      <c r="H91" s="59" t="s">
        <v>21</v>
      </c>
      <c r="I91" s="59" t="s">
        <v>22</v>
      </c>
      <c r="J91" s="59" t="s">
        <v>20</v>
      </c>
      <c r="K91" s="132">
        <f>K92</f>
        <v>400</v>
      </c>
    </row>
    <row r="92" spans="1:28" ht="21">
      <c r="A92" s="28"/>
      <c r="B92" s="48" t="s">
        <v>163</v>
      </c>
      <c r="C92" s="90" t="s">
        <v>86</v>
      </c>
      <c r="D92" s="59">
        <v>1</v>
      </c>
      <c r="E92" s="59">
        <v>13</v>
      </c>
      <c r="F92" s="59" t="s">
        <v>23</v>
      </c>
      <c r="G92" s="59" t="s">
        <v>99</v>
      </c>
      <c r="H92" s="59">
        <v>13</v>
      </c>
      <c r="I92" s="59" t="s">
        <v>22</v>
      </c>
      <c r="J92" s="59" t="s">
        <v>58</v>
      </c>
      <c r="K92" s="49">
        <v>400</v>
      </c>
      <c r="O92" s="167">
        <v>400</v>
      </c>
      <c r="AB92" s="245">
        <f>AA92+W92+S92+O92</f>
        <v>400</v>
      </c>
    </row>
    <row r="93" spans="1:11" ht="11.25" hidden="1">
      <c r="A93" s="34">
        <v>6</v>
      </c>
      <c r="B93" s="338" t="s">
        <v>65</v>
      </c>
      <c r="C93" s="95" t="s">
        <v>20</v>
      </c>
      <c r="D93" s="36">
        <v>1</v>
      </c>
      <c r="E93" s="36">
        <v>14</v>
      </c>
      <c r="F93" s="36" t="s">
        <v>21</v>
      </c>
      <c r="G93" s="36" t="s">
        <v>20</v>
      </c>
      <c r="H93" s="36" t="s">
        <v>21</v>
      </c>
      <c r="I93" s="36" t="s">
        <v>22</v>
      </c>
      <c r="J93" s="36" t="s">
        <v>20</v>
      </c>
      <c r="K93" s="141">
        <f>K112+K117+K96</f>
        <v>0</v>
      </c>
    </row>
    <row r="94" spans="1:11" ht="11.25" hidden="1">
      <c r="A94" s="40"/>
      <c r="B94" s="358"/>
      <c r="C94" s="4"/>
      <c r="D94" s="41"/>
      <c r="E94" s="4"/>
      <c r="F94" s="41"/>
      <c r="G94" s="4"/>
      <c r="H94" s="41"/>
      <c r="I94" s="4"/>
      <c r="J94" s="41"/>
      <c r="K94" s="94"/>
    </row>
    <row r="95" spans="1:11" ht="12" customHeight="1" hidden="1">
      <c r="A95" s="148"/>
      <c r="B95" s="359"/>
      <c r="C95" s="129"/>
      <c r="D95" s="130"/>
      <c r="E95" s="129"/>
      <c r="F95" s="130"/>
      <c r="G95" s="129"/>
      <c r="H95" s="130"/>
      <c r="I95" s="129"/>
      <c r="J95" s="130"/>
      <c r="K95" s="145"/>
    </row>
    <row r="96" spans="1:11" ht="63" hidden="1">
      <c r="A96" s="243" t="s">
        <v>107</v>
      </c>
      <c r="B96" s="229" t="s">
        <v>151</v>
      </c>
      <c r="C96" s="240">
        <v>304</v>
      </c>
      <c r="D96" s="227">
        <v>1</v>
      </c>
      <c r="E96" s="240">
        <v>14</v>
      </c>
      <c r="F96" s="228" t="s">
        <v>24</v>
      </c>
      <c r="G96" s="227" t="s">
        <v>20</v>
      </c>
      <c r="H96" s="227" t="s">
        <v>21</v>
      </c>
      <c r="I96" s="227" t="s">
        <v>22</v>
      </c>
      <c r="J96" s="227" t="s">
        <v>20</v>
      </c>
      <c r="K96" s="244">
        <f>K97</f>
        <v>0</v>
      </c>
    </row>
    <row r="97" spans="1:11" ht="73.5" hidden="1">
      <c r="A97" s="208"/>
      <c r="B97" s="229" t="s">
        <v>164</v>
      </c>
      <c r="C97" s="240">
        <v>304</v>
      </c>
      <c r="D97" s="227">
        <v>1</v>
      </c>
      <c r="E97" s="240">
        <v>14</v>
      </c>
      <c r="F97" s="228" t="s">
        <v>24</v>
      </c>
      <c r="G97" s="228" t="s">
        <v>59</v>
      </c>
      <c r="H97" s="227">
        <v>13</v>
      </c>
      <c r="I97" s="227" t="s">
        <v>22</v>
      </c>
      <c r="J97" s="227">
        <v>410</v>
      </c>
      <c r="K97" s="244">
        <f>K98</f>
        <v>0</v>
      </c>
    </row>
    <row r="98" spans="1:11" ht="11.25" hidden="1">
      <c r="A98" s="40"/>
      <c r="B98" s="237" t="s">
        <v>165</v>
      </c>
      <c r="C98" s="240">
        <v>304</v>
      </c>
      <c r="D98" s="227">
        <v>1</v>
      </c>
      <c r="E98" s="240">
        <v>14</v>
      </c>
      <c r="F98" s="228" t="s">
        <v>24</v>
      </c>
      <c r="G98" s="228" t="s">
        <v>152</v>
      </c>
      <c r="H98" s="227">
        <v>13</v>
      </c>
      <c r="I98" s="227" t="s">
        <v>22</v>
      </c>
      <c r="J98" s="227">
        <v>410</v>
      </c>
      <c r="K98" s="94">
        <v>0</v>
      </c>
    </row>
    <row r="99" spans="1:11" ht="11.25" hidden="1">
      <c r="A99" s="58" t="s">
        <v>150</v>
      </c>
      <c r="B99" s="338" t="s">
        <v>66</v>
      </c>
      <c r="C99" s="95">
        <v>301</v>
      </c>
      <c r="D99" s="36">
        <v>1</v>
      </c>
      <c r="E99" s="36">
        <v>14</v>
      </c>
      <c r="F99" s="36" t="s">
        <v>30</v>
      </c>
      <c r="G99" s="36" t="s">
        <v>20</v>
      </c>
      <c r="H99" s="36" t="s">
        <v>21</v>
      </c>
      <c r="I99" s="36" t="s">
        <v>22</v>
      </c>
      <c r="J99" s="36" t="s">
        <v>96</v>
      </c>
      <c r="K99" s="64">
        <f>K112</f>
        <v>0</v>
      </c>
    </row>
    <row r="100" spans="1:11" ht="11.25" hidden="1">
      <c r="A100" s="40"/>
      <c r="B100" s="338"/>
      <c r="C100" s="4"/>
      <c r="D100" s="41"/>
      <c r="E100" s="4"/>
      <c r="F100" s="41"/>
      <c r="G100" s="4"/>
      <c r="H100" s="41"/>
      <c r="I100" s="4"/>
      <c r="J100" s="41"/>
      <c r="K100" s="42"/>
    </row>
    <row r="101" spans="1:11" ht="12" customHeight="1" hidden="1">
      <c r="A101" s="40"/>
      <c r="B101" s="338"/>
      <c r="C101" s="4"/>
      <c r="D101" s="41"/>
      <c r="E101" s="4"/>
      <c r="F101" s="41"/>
      <c r="G101" s="4"/>
      <c r="H101" s="41"/>
      <c r="I101" s="4"/>
      <c r="J101" s="41"/>
      <c r="K101" s="42"/>
    </row>
    <row r="102" spans="1:11" ht="11.25" hidden="1">
      <c r="A102" s="40"/>
      <c r="B102" s="338"/>
      <c r="C102" s="4"/>
      <c r="D102" s="41"/>
      <c r="E102" s="4"/>
      <c r="F102" s="41"/>
      <c r="G102" s="4"/>
      <c r="H102" s="41"/>
      <c r="I102" s="4"/>
      <c r="J102" s="41"/>
      <c r="K102" s="42"/>
    </row>
    <row r="103" spans="1:11" ht="11.25" hidden="1">
      <c r="A103" s="40"/>
      <c r="B103" s="338"/>
      <c r="C103" s="4"/>
      <c r="D103" s="41"/>
      <c r="E103" s="4"/>
      <c r="F103" s="41"/>
      <c r="G103" s="4"/>
      <c r="H103" s="41"/>
      <c r="I103" s="4"/>
      <c r="J103" s="41"/>
      <c r="K103" s="42"/>
    </row>
    <row r="104" spans="1:11" ht="11.25" hidden="1">
      <c r="A104" s="40"/>
      <c r="B104" s="338"/>
      <c r="C104" s="4"/>
      <c r="D104" s="41"/>
      <c r="E104" s="4"/>
      <c r="F104" s="41"/>
      <c r="G104" s="4"/>
      <c r="H104" s="41"/>
      <c r="I104" s="4"/>
      <c r="J104" s="41"/>
      <c r="K104" s="42"/>
    </row>
    <row r="105" spans="1:11" ht="11.25" hidden="1">
      <c r="A105" s="40"/>
      <c r="B105" s="338"/>
      <c r="C105" s="4"/>
      <c r="D105" s="41"/>
      <c r="E105" s="4"/>
      <c r="F105" s="41"/>
      <c r="G105" s="4"/>
      <c r="H105" s="41"/>
      <c r="I105" s="4"/>
      <c r="J105" s="41"/>
      <c r="K105" s="42"/>
    </row>
    <row r="106" spans="1:11" ht="12" hidden="1" thickBot="1">
      <c r="A106" s="51"/>
      <c r="B106" s="338"/>
      <c r="C106" s="53"/>
      <c r="D106" s="52"/>
      <c r="E106" s="53"/>
      <c r="F106" s="52"/>
      <c r="G106" s="53"/>
      <c r="H106" s="52"/>
      <c r="I106" s="53"/>
      <c r="J106" s="52"/>
      <c r="K106" s="42"/>
    </row>
    <row r="107" spans="1:11" ht="11.25" hidden="1">
      <c r="A107" s="153">
        <v>1</v>
      </c>
      <c r="B107" s="96">
        <v>2</v>
      </c>
      <c r="C107" s="97">
        <v>3</v>
      </c>
      <c r="D107" s="97">
        <v>4</v>
      </c>
      <c r="E107" s="97">
        <v>5</v>
      </c>
      <c r="F107" s="97">
        <v>6</v>
      </c>
      <c r="G107" s="97">
        <v>7</v>
      </c>
      <c r="H107" s="97">
        <v>8</v>
      </c>
      <c r="I107" s="97">
        <v>9</v>
      </c>
      <c r="J107" s="97">
        <v>10</v>
      </c>
      <c r="K107" s="21">
        <v>12</v>
      </c>
    </row>
    <row r="108" spans="1:11" ht="11.25" hidden="1">
      <c r="A108" s="34"/>
      <c r="B108" s="348" t="s">
        <v>67</v>
      </c>
      <c r="C108" s="95" t="s">
        <v>68</v>
      </c>
      <c r="D108" s="36">
        <v>1</v>
      </c>
      <c r="E108" s="36">
        <v>14</v>
      </c>
      <c r="F108" s="36" t="s">
        <v>30</v>
      </c>
      <c r="G108" s="36" t="s">
        <v>44</v>
      </c>
      <c r="H108" s="36" t="s">
        <v>21</v>
      </c>
      <c r="I108" s="36" t="s">
        <v>22</v>
      </c>
      <c r="J108" s="36" t="s">
        <v>96</v>
      </c>
      <c r="K108" s="64">
        <f>K112</f>
        <v>0</v>
      </c>
    </row>
    <row r="109" spans="1:11" ht="11.25" hidden="1">
      <c r="A109" s="40"/>
      <c r="B109" s="348"/>
      <c r="C109" s="4"/>
      <c r="D109" s="41"/>
      <c r="E109" s="4"/>
      <c r="F109" s="41"/>
      <c r="G109" s="4"/>
      <c r="H109" s="41"/>
      <c r="I109" s="4"/>
      <c r="J109" s="41"/>
      <c r="K109" s="42"/>
    </row>
    <row r="110" spans="1:11" ht="12" customHeight="1" hidden="1">
      <c r="A110" s="40"/>
      <c r="B110" s="348"/>
      <c r="C110" s="4"/>
      <c r="D110" s="41"/>
      <c r="E110" s="4"/>
      <c r="F110" s="41"/>
      <c r="G110" s="4"/>
      <c r="H110" s="41"/>
      <c r="I110" s="4"/>
      <c r="J110" s="41"/>
      <c r="K110" s="42"/>
    </row>
    <row r="111" spans="1:11" ht="11.25" hidden="1">
      <c r="A111" s="51"/>
      <c r="B111" s="348"/>
      <c r="C111" s="53"/>
      <c r="D111" s="52"/>
      <c r="E111" s="53"/>
      <c r="F111" s="52"/>
      <c r="G111" s="53"/>
      <c r="H111" s="52"/>
      <c r="I111" s="53"/>
      <c r="J111" s="52"/>
      <c r="K111" s="74"/>
    </row>
    <row r="112" spans="1:11" ht="11.25" hidden="1">
      <c r="A112" s="34"/>
      <c r="B112" s="348" t="s">
        <v>166</v>
      </c>
      <c r="C112" s="95" t="s">
        <v>68</v>
      </c>
      <c r="D112" s="36">
        <v>1</v>
      </c>
      <c r="E112" s="36">
        <v>14</v>
      </c>
      <c r="F112" s="36" t="s">
        <v>30</v>
      </c>
      <c r="G112" s="36" t="s">
        <v>93</v>
      </c>
      <c r="H112" s="36">
        <v>13</v>
      </c>
      <c r="I112" s="36" t="s">
        <v>22</v>
      </c>
      <c r="J112" s="36" t="s">
        <v>96</v>
      </c>
      <c r="K112" s="64">
        <v>0</v>
      </c>
    </row>
    <row r="113" spans="1:11" ht="11.25" hidden="1">
      <c r="A113" s="40"/>
      <c r="B113" s="348"/>
      <c r="C113" s="4"/>
      <c r="D113" s="41"/>
      <c r="E113" s="4"/>
      <c r="F113" s="41"/>
      <c r="G113" s="4"/>
      <c r="H113" s="41"/>
      <c r="I113" s="4"/>
      <c r="J113" s="41"/>
      <c r="K113" s="42"/>
    </row>
    <row r="114" spans="1:11" ht="12" customHeight="1" hidden="1">
      <c r="A114" s="40"/>
      <c r="B114" s="348"/>
      <c r="C114" s="4"/>
      <c r="D114" s="41"/>
      <c r="E114" s="4"/>
      <c r="F114" s="41"/>
      <c r="G114" s="4"/>
      <c r="H114" s="41"/>
      <c r="I114" s="4"/>
      <c r="J114" s="41"/>
      <c r="K114" s="42"/>
    </row>
    <row r="115" spans="1:11" ht="11.25" hidden="1">
      <c r="A115" s="40"/>
      <c r="B115" s="348"/>
      <c r="C115" s="4"/>
      <c r="D115" s="41"/>
      <c r="E115" s="4"/>
      <c r="F115" s="41"/>
      <c r="G115" s="4"/>
      <c r="H115" s="41"/>
      <c r="I115" s="4"/>
      <c r="J115" s="41"/>
      <c r="K115" s="42"/>
    </row>
    <row r="116" spans="1:11" ht="11.25" hidden="1">
      <c r="A116" s="148"/>
      <c r="B116" s="357"/>
      <c r="C116" s="129"/>
      <c r="D116" s="130"/>
      <c r="E116" s="129"/>
      <c r="F116" s="130"/>
      <c r="G116" s="129"/>
      <c r="H116" s="130"/>
      <c r="I116" s="129"/>
      <c r="J116" s="130"/>
      <c r="K116" s="202"/>
    </row>
    <row r="117" spans="1:11" ht="11.25" hidden="1">
      <c r="A117" s="58" t="s">
        <v>150</v>
      </c>
      <c r="B117" s="237" t="s">
        <v>149</v>
      </c>
      <c r="C117" s="239">
        <v>304</v>
      </c>
      <c r="D117" s="227">
        <v>1</v>
      </c>
      <c r="E117" s="240">
        <v>14</v>
      </c>
      <c r="F117" s="227">
        <v>40</v>
      </c>
      <c r="G117" s="240">
        <v>205</v>
      </c>
      <c r="H117" s="227">
        <v>31</v>
      </c>
      <c r="I117" s="227" t="s">
        <v>22</v>
      </c>
      <c r="J117" s="227">
        <v>410</v>
      </c>
      <c r="K117" s="238"/>
    </row>
    <row r="118" spans="1:11" ht="11.25" hidden="1">
      <c r="A118" s="208">
        <v>7</v>
      </c>
      <c r="B118" s="209" t="s">
        <v>136</v>
      </c>
      <c r="C118" s="127" t="s">
        <v>20</v>
      </c>
      <c r="D118" s="128">
        <v>1</v>
      </c>
      <c r="E118" s="128">
        <v>16</v>
      </c>
      <c r="F118" s="128" t="s">
        <v>21</v>
      </c>
      <c r="G118" s="128" t="s">
        <v>20</v>
      </c>
      <c r="H118" s="128" t="s">
        <v>21</v>
      </c>
      <c r="I118" s="128" t="s">
        <v>22</v>
      </c>
      <c r="J118" s="128" t="s">
        <v>20</v>
      </c>
      <c r="K118" s="210">
        <f>K119</f>
        <v>0</v>
      </c>
    </row>
    <row r="119" spans="1:11" ht="31.5" hidden="1">
      <c r="A119" s="214" t="s">
        <v>138</v>
      </c>
      <c r="B119" s="223" t="s">
        <v>137</v>
      </c>
      <c r="C119" s="215">
        <v>301</v>
      </c>
      <c r="D119" s="216">
        <v>1</v>
      </c>
      <c r="E119" s="216">
        <v>16</v>
      </c>
      <c r="F119" s="216">
        <v>51</v>
      </c>
      <c r="G119" s="216" t="s">
        <v>20</v>
      </c>
      <c r="H119" s="217" t="s">
        <v>24</v>
      </c>
      <c r="I119" s="216" t="s">
        <v>22</v>
      </c>
      <c r="J119" s="216" t="s">
        <v>20</v>
      </c>
      <c r="K119" s="202">
        <f>K120</f>
        <v>0</v>
      </c>
    </row>
    <row r="120" spans="1:11" ht="42" hidden="1">
      <c r="A120" s="208"/>
      <c r="B120" s="229" t="s">
        <v>139</v>
      </c>
      <c r="C120" s="226">
        <v>301</v>
      </c>
      <c r="D120" s="227">
        <v>1</v>
      </c>
      <c r="E120" s="227">
        <v>16</v>
      </c>
      <c r="F120" s="227">
        <v>51</v>
      </c>
      <c r="G120" s="228" t="s">
        <v>140</v>
      </c>
      <c r="H120" s="228" t="s">
        <v>24</v>
      </c>
      <c r="I120" s="227" t="s">
        <v>22</v>
      </c>
      <c r="J120" s="227">
        <v>140</v>
      </c>
      <c r="K120" s="210">
        <f>2-2</f>
        <v>0</v>
      </c>
    </row>
    <row r="121" spans="1:11" ht="11.25">
      <c r="A121" s="51" t="s">
        <v>40</v>
      </c>
      <c r="B121" s="98" t="s">
        <v>42</v>
      </c>
      <c r="C121" s="52" t="s">
        <v>20</v>
      </c>
      <c r="D121" s="52">
        <v>2</v>
      </c>
      <c r="E121" s="52" t="s">
        <v>21</v>
      </c>
      <c r="F121" s="52" t="s">
        <v>21</v>
      </c>
      <c r="G121" s="52" t="s">
        <v>20</v>
      </c>
      <c r="H121" s="52" t="s">
        <v>21</v>
      </c>
      <c r="I121" s="52" t="s">
        <v>22</v>
      </c>
      <c r="J121" s="52" t="s">
        <v>20</v>
      </c>
      <c r="K121" s="268">
        <f>K122+K212+K205</f>
        <v>3055</v>
      </c>
    </row>
    <row r="122" spans="1:11" ht="11.25">
      <c r="A122" s="34" t="s">
        <v>10</v>
      </c>
      <c r="B122" s="338" t="s">
        <v>43</v>
      </c>
      <c r="C122" s="45" t="s">
        <v>20</v>
      </c>
      <c r="D122" s="36">
        <v>2</v>
      </c>
      <c r="E122" s="45" t="s">
        <v>24</v>
      </c>
      <c r="F122" s="36" t="s">
        <v>21</v>
      </c>
      <c r="G122" s="45" t="s">
        <v>20</v>
      </c>
      <c r="H122" s="36" t="s">
        <v>21</v>
      </c>
      <c r="I122" s="45" t="s">
        <v>22</v>
      </c>
      <c r="J122" s="36" t="s">
        <v>20</v>
      </c>
      <c r="K122" s="264">
        <f>K125+K131+K156+K170+K193+K209</f>
        <v>3055</v>
      </c>
    </row>
    <row r="123" spans="1:11" ht="11.25">
      <c r="A123" s="40"/>
      <c r="B123" s="338"/>
      <c r="C123" s="4"/>
      <c r="D123" s="41"/>
      <c r="E123" s="4"/>
      <c r="F123" s="41"/>
      <c r="G123" s="4"/>
      <c r="H123" s="41"/>
      <c r="I123" s="4"/>
      <c r="J123" s="41"/>
      <c r="K123" s="42"/>
    </row>
    <row r="124" spans="1:11" ht="12" customHeight="1">
      <c r="A124" s="51"/>
      <c r="B124" s="338"/>
      <c r="C124" s="53"/>
      <c r="D124" s="52"/>
      <c r="E124" s="53"/>
      <c r="F124" s="52"/>
      <c r="G124" s="53"/>
      <c r="H124" s="52"/>
      <c r="I124" s="53"/>
      <c r="J124" s="52"/>
      <c r="K124" s="74"/>
    </row>
    <row r="125" spans="1:28" ht="11.25">
      <c r="A125" s="34" t="s">
        <v>12</v>
      </c>
      <c r="B125" s="348" t="s">
        <v>77</v>
      </c>
      <c r="C125" s="45" t="s">
        <v>20</v>
      </c>
      <c r="D125" s="36">
        <v>2</v>
      </c>
      <c r="E125" s="45" t="s">
        <v>24</v>
      </c>
      <c r="F125" s="36" t="s">
        <v>23</v>
      </c>
      <c r="G125" s="45" t="s">
        <v>20</v>
      </c>
      <c r="H125" s="36" t="s">
        <v>21</v>
      </c>
      <c r="I125" s="45" t="s">
        <v>22</v>
      </c>
      <c r="J125" s="36">
        <v>151</v>
      </c>
      <c r="K125" s="37">
        <f>K129</f>
        <v>2954</v>
      </c>
      <c r="AB125" s="245"/>
    </row>
    <row r="126" spans="1:11" ht="11.25">
      <c r="A126" s="51"/>
      <c r="B126" s="348"/>
      <c r="C126" s="53"/>
      <c r="D126" s="52"/>
      <c r="E126" s="53"/>
      <c r="F126" s="52"/>
      <c r="G126" s="53"/>
      <c r="H126" s="52"/>
      <c r="I126" s="53"/>
      <c r="J126" s="52"/>
      <c r="K126" s="74"/>
    </row>
    <row r="127" spans="1:11" ht="12" customHeight="1">
      <c r="A127" s="34"/>
      <c r="B127" s="338" t="s">
        <v>78</v>
      </c>
      <c r="C127" s="45">
        <v>304</v>
      </c>
      <c r="D127" s="36">
        <v>2</v>
      </c>
      <c r="E127" s="45" t="s">
        <v>24</v>
      </c>
      <c r="F127" s="36" t="s">
        <v>23</v>
      </c>
      <c r="G127" s="45" t="s">
        <v>79</v>
      </c>
      <c r="H127" s="36" t="s">
        <v>21</v>
      </c>
      <c r="I127" s="45" t="s">
        <v>22</v>
      </c>
      <c r="J127" s="36">
        <v>151</v>
      </c>
      <c r="K127" s="37">
        <f>K129</f>
        <v>2954</v>
      </c>
    </row>
    <row r="128" spans="1:11" ht="11.25">
      <c r="A128" s="51"/>
      <c r="B128" s="338"/>
      <c r="C128" s="53"/>
      <c r="D128" s="52"/>
      <c r="E128" s="53"/>
      <c r="F128" s="52"/>
      <c r="G128" s="53"/>
      <c r="H128" s="52"/>
      <c r="I128" s="53"/>
      <c r="J128" s="52"/>
      <c r="K128" s="74"/>
    </row>
    <row r="129" spans="1:28" ht="12" customHeight="1">
      <c r="A129" s="40"/>
      <c r="B129" s="336" t="s">
        <v>167</v>
      </c>
      <c r="C129" s="4">
        <v>304</v>
      </c>
      <c r="D129" s="41">
        <v>2</v>
      </c>
      <c r="E129" s="4" t="s">
        <v>24</v>
      </c>
      <c r="F129" s="41" t="s">
        <v>23</v>
      </c>
      <c r="G129" s="4" t="s">
        <v>79</v>
      </c>
      <c r="H129" s="41">
        <v>13</v>
      </c>
      <c r="I129" s="4" t="s">
        <v>22</v>
      </c>
      <c r="J129" s="41">
        <v>151</v>
      </c>
      <c r="K129" s="100">
        <v>2954</v>
      </c>
      <c r="O129" s="167">
        <v>2954</v>
      </c>
      <c r="AB129" s="245">
        <f>AA129+W129+S129+O129</f>
        <v>2954</v>
      </c>
    </row>
    <row r="130" spans="1:11" ht="11.25">
      <c r="A130" s="40"/>
      <c r="B130" s="336"/>
      <c r="C130" s="4"/>
      <c r="D130" s="41"/>
      <c r="E130" s="4"/>
      <c r="F130" s="41"/>
      <c r="G130" s="4"/>
      <c r="H130" s="41"/>
      <c r="I130" s="4"/>
      <c r="J130" s="41"/>
      <c r="K130" s="42"/>
    </row>
    <row r="131" spans="1:11" ht="12" customHeight="1" hidden="1">
      <c r="A131" s="158" t="s">
        <v>45</v>
      </c>
      <c r="B131" s="348" t="s">
        <v>47</v>
      </c>
      <c r="C131" s="45" t="s">
        <v>20</v>
      </c>
      <c r="D131" s="36">
        <v>2</v>
      </c>
      <c r="E131" s="45" t="s">
        <v>24</v>
      </c>
      <c r="F131" s="36" t="s">
        <v>24</v>
      </c>
      <c r="G131" s="45" t="s">
        <v>20</v>
      </c>
      <c r="H131" s="36" t="s">
        <v>21</v>
      </c>
      <c r="I131" s="45" t="s">
        <v>22</v>
      </c>
      <c r="J131" s="36">
        <v>151</v>
      </c>
      <c r="K131" s="252">
        <f>K136+K133</f>
        <v>0</v>
      </c>
    </row>
    <row r="132" spans="1:11" ht="11.25" hidden="1">
      <c r="A132" s="159"/>
      <c r="B132" s="348"/>
      <c r="C132" s="53"/>
      <c r="D132" s="52"/>
      <c r="E132" s="53"/>
      <c r="F132" s="52"/>
      <c r="G132" s="53"/>
      <c r="H132" s="52"/>
      <c r="I132" s="53"/>
      <c r="J132" s="52"/>
      <c r="K132" s="74"/>
    </row>
    <row r="133" spans="1:11" ht="12" customHeight="1" hidden="1">
      <c r="A133" s="159"/>
      <c r="B133" s="101" t="s">
        <v>108</v>
      </c>
      <c r="C133" s="53">
        <v>304</v>
      </c>
      <c r="D133" s="52">
        <v>2</v>
      </c>
      <c r="E133" s="45" t="s">
        <v>24</v>
      </c>
      <c r="F133" s="36" t="s">
        <v>24</v>
      </c>
      <c r="G133" s="30" t="s">
        <v>109</v>
      </c>
      <c r="H133" s="30" t="s">
        <v>21</v>
      </c>
      <c r="I133" s="102" t="s">
        <v>22</v>
      </c>
      <c r="J133" s="30">
        <v>151</v>
      </c>
      <c r="K133" s="74">
        <f>K134</f>
        <v>0</v>
      </c>
    </row>
    <row r="134" spans="1:11" ht="52.5" hidden="1">
      <c r="A134" s="159"/>
      <c r="B134" s="101" t="s">
        <v>110</v>
      </c>
      <c r="C134" s="53">
        <v>304</v>
      </c>
      <c r="D134" s="52">
        <v>2</v>
      </c>
      <c r="E134" s="45" t="s">
        <v>24</v>
      </c>
      <c r="F134" s="36" t="s">
        <v>24</v>
      </c>
      <c r="G134" s="30" t="s">
        <v>109</v>
      </c>
      <c r="H134" s="52">
        <v>10</v>
      </c>
      <c r="I134" s="102" t="s">
        <v>22</v>
      </c>
      <c r="J134" s="30">
        <v>151</v>
      </c>
      <c r="K134" s="74">
        <v>0</v>
      </c>
    </row>
    <row r="135" spans="1:11" ht="11.25" hidden="1">
      <c r="A135" s="28"/>
      <c r="B135" s="29" t="s">
        <v>48</v>
      </c>
      <c r="C135" s="30">
        <v>304</v>
      </c>
      <c r="D135" s="30">
        <v>2</v>
      </c>
      <c r="E135" s="30" t="s">
        <v>24</v>
      </c>
      <c r="F135" s="36" t="s">
        <v>24</v>
      </c>
      <c r="G135" s="30">
        <v>999</v>
      </c>
      <c r="H135" s="30" t="s">
        <v>21</v>
      </c>
      <c r="I135" s="30" t="s">
        <v>22</v>
      </c>
      <c r="J135" s="30">
        <v>151</v>
      </c>
      <c r="K135" s="254">
        <f>K136</f>
        <v>0</v>
      </c>
    </row>
    <row r="136" spans="1:11" ht="21" hidden="1">
      <c r="A136" s="158"/>
      <c r="B136" s="35" t="s">
        <v>168</v>
      </c>
      <c r="C136" s="45">
        <v>304</v>
      </c>
      <c r="D136" s="36">
        <v>2</v>
      </c>
      <c r="E136" s="45" t="s">
        <v>24</v>
      </c>
      <c r="F136" s="36" t="s">
        <v>24</v>
      </c>
      <c r="G136" s="45">
        <v>999</v>
      </c>
      <c r="H136" s="36">
        <v>13</v>
      </c>
      <c r="I136" s="45" t="s">
        <v>22</v>
      </c>
      <c r="J136" s="36">
        <v>151</v>
      </c>
      <c r="K136" s="252"/>
    </row>
    <row r="137" spans="1:11" ht="11.25" hidden="1">
      <c r="A137" s="34"/>
      <c r="B137" s="103" t="s">
        <v>50</v>
      </c>
      <c r="C137" s="45"/>
      <c r="D137" s="36"/>
      <c r="E137" s="45"/>
      <c r="F137" s="36"/>
      <c r="G137" s="45"/>
      <c r="H137" s="36"/>
      <c r="I137" s="45"/>
      <c r="J137" s="36"/>
      <c r="K137" s="37"/>
    </row>
    <row r="138" spans="1:11" ht="11.25" hidden="1">
      <c r="A138" s="40"/>
      <c r="B138" s="336" t="s">
        <v>51</v>
      </c>
      <c r="C138" s="4"/>
      <c r="D138" s="41"/>
      <c r="E138" s="4"/>
      <c r="F138" s="41"/>
      <c r="G138" s="4"/>
      <c r="H138" s="41"/>
      <c r="I138" s="4"/>
      <c r="J138" s="41"/>
      <c r="K138" s="42">
        <f>K146</f>
        <v>0</v>
      </c>
    </row>
    <row r="139" spans="1:11" ht="11.25" hidden="1">
      <c r="A139" s="40"/>
      <c r="B139" s="336"/>
      <c r="C139" s="4"/>
      <c r="D139" s="41"/>
      <c r="E139" s="4"/>
      <c r="F139" s="41"/>
      <c r="G139" s="4"/>
      <c r="H139" s="41"/>
      <c r="I139" s="4"/>
      <c r="J139" s="41"/>
      <c r="K139" s="42"/>
    </row>
    <row r="140" spans="1:11" ht="12" customHeight="1" hidden="1">
      <c r="A140" s="40"/>
      <c r="B140" s="336"/>
      <c r="C140" s="4"/>
      <c r="D140" s="41"/>
      <c r="E140" s="4"/>
      <c r="F140" s="41"/>
      <c r="G140" s="4"/>
      <c r="H140" s="41"/>
      <c r="I140" s="4"/>
      <c r="J140" s="41"/>
      <c r="K140" s="42"/>
    </row>
    <row r="141" spans="1:11" ht="11.25" hidden="1">
      <c r="A141" s="40"/>
      <c r="B141" s="336"/>
      <c r="C141" s="4"/>
      <c r="D141" s="41"/>
      <c r="E141" s="4"/>
      <c r="F141" s="41"/>
      <c r="G141" s="4"/>
      <c r="H141" s="41"/>
      <c r="I141" s="4"/>
      <c r="J141" s="41"/>
      <c r="K141" s="42"/>
    </row>
    <row r="142" spans="1:11" ht="11.25" hidden="1">
      <c r="A142" s="40"/>
      <c r="B142" s="336"/>
      <c r="C142" s="4"/>
      <c r="D142" s="41"/>
      <c r="E142" s="4"/>
      <c r="F142" s="41"/>
      <c r="G142" s="4"/>
      <c r="H142" s="41"/>
      <c r="I142" s="4"/>
      <c r="J142" s="41"/>
      <c r="K142" s="42"/>
    </row>
    <row r="143" spans="1:11" ht="11.25" hidden="1">
      <c r="A143" s="40"/>
      <c r="B143" s="336"/>
      <c r="C143" s="4"/>
      <c r="D143" s="41"/>
      <c r="E143" s="4"/>
      <c r="F143" s="41"/>
      <c r="G143" s="4"/>
      <c r="H143" s="41"/>
      <c r="I143" s="4"/>
      <c r="J143" s="41"/>
      <c r="K143" s="42"/>
    </row>
    <row r="144" spans="1:11" ht="11.25" hidden="1">
      <c r="A144" s="40"/>
      <c r="B144" s="336"/>
      <c r="C144" s="4"/>
      <c r="D144" s="41"/>
      <c r="E144" s="4"/>
      <c r="F144" s="41"/>
      <c r="G144" s="4"/>
      <c r="H144" s="41"/>
      <c r="I144" s="4"/>
      <c r="J144" s="41"/>
      <c r="K144" s="42"/>
    </row>
    <row r="145" spans="1:11" ht="11.25" hidden="1">
      <c r="A145" s="34"/>
      <c r="B145" s="103" t="s">
        <v>52</v>
      </c>
      <c r="C145" s="104"/>
      <c r="D145" s="36"/>
      <c r="E145" s="45"/>
      <c r="F145" s="36"/>
      <c r="G145" s="45"/>
      <c r="H145" s="36"/>
      <c r="I145" s="45"/>
      <c r="J145" s="36"/>
      <c r="K145" s="37"/>
    </row>
    <row r="146" spans="1:11" ht="11.25" hidden="1">
      <c r="A146" s="40"/>
      <c r="B146" s="337" t="s">
        <v>53</v>
      </c>
      <c r="C146" s="105"/>
      <c r="D146" s="41"/>
      <c r="E146" s="4"/>
      <c r="F146" s="41"/>
      <c r="G146" s="4"/>
      <c r="H146" s="41"/>
      <c r="I146" s="4"/>
      <c r="J146" s="41"/>
      <c r="K146" s="42"/>
    </row>
    <row r="147" spans="1:11" ht="11.25" hidden="1">
      <c r="A147" s="51"/>
      <c r="B147" s="337"/>
      <c r="C147" s="106"/>
      <c r="D147" s="52"/>
      <c r="E147" s="53"/>
      <c r="F147" s="52"/>
      <c r="G147" s="53"/>
      <c r="H147" s="52"/>
      <c r="I147" s="53"/>
      <c r="J147" s="52"/>
      <c r="K147" s="74"/>
    </row>
    <row r="148" spans="1:11" ht="12" customHeight="1" hidden="1">
      <c r="A148" s="158"/>
      <c r="B148" s="335" t="s">
        <v>89</v>
      </c>
      <c r="C148" s="45"/>
      <c r="D148" s="36"/>
      <c r="E148" s="45"/>
      <c r="F148" s="36"/>
      <c r="G148" s="45"/>
      <c r="H148" s="36"/>
      <c r="I148" s="45"/>
      <c r="J148" s="36"/>
      <c r="K148" s="107"/>
    </row>
    <row r="149" spans="1:11" ht="11.25" hidden="1">
      <c r="A149" s="161"/>
      <c r="B149" s="335"/>
      <c r="C149" s="4"/>
      <c r="D149" s="41"/>
      <c r="E149" s="4"/>
      <c r="F149" s="41"/>
      <c r="G149" s="4"/>
      <c r="H149" s="41"/>
      <c r="I149" s="4"/>
      <c r="J149" s="41"/>
      <c r="K149" s="42"/>
    </row>
    <row r="150" spans="1:11" ht="12" customHeight="1" hidden="1">
      <c r="A150" s="161"/>
      <c r="B150" s="335"/>
      <c r="C150" s="4"/>
      <c r="D150" s="41"/>
      <c r="E150" s="4"/>
      <c r="F150" s="41"/>
      <c r="G150" s="4"/>
      <c r="H150" s="41"/>
      <c r="I150" s="4"/>
      <c r="J150" s="41"/>
      <c r="K150" s="42"/>
    </row>
    <row r="151" spans="1:11" ht="21" hidden="1">
      <c r="A151" s="161"/>
      <c r="B151" s="99" t="s">
        <v>88</v>
      </c>
      <c r="C151" s="4"/>
      <c r="D151" s="41"/>
      <c r="E151" s="4"/>
      <c r="F151" s="41"/>
      <c r="G151" s="4"/>
      <c r="H151" s="41"/>
      <c r="I151" s="4"/>
      <c r="J151" s="41"/>
      <c r="K151" s="108"/>
    </row>
    <row r="152" spans="1:11" ht="3" customHeight="1" hidden="1">
      <c r="A152" s="158"/>
      <c r="B152" s="335" t="s">
        <v>87</v>
      </c>
      <c r="C152" s="45"/>
      <c r="D152" s="36"/>
      <c r="E152" s="45"/>
      <c r="F152" s="36"/>
      <c r="G152" s="45"/>
      <c r="H152" s="36"/>
      <c r="I152" s="45"/>
      <c r="J152" s="36"/>
      <c r="K152" s="107"/>
    </row>
    <row r="153" spans="1:11" ht="11.25" hidden="1">
      <c r="A153" s="161"/>
      <c r="B153" s="335"/>
      <c r="C153" s="4"/>
      <c r="D153" s="41"/>
      <c r="E153" s="4"/>
      <c r="F153" s="41"/>
      <c r="G153" s="4"/>
      <c r="H153" s="41"/>
      <c r="I153" s="4"/>
      <c r="J153" s="41"/>
      <c r="K153" s="42"/>
    </row>
    <row r="154" spans="1:11" ht="12" customHeight="1" hidden="1">
      <c r="A154" s="161"/>
      <c r="B154" s="335"/>
      <c r="C154" s="4"/>
      <c r="D154" s="41"/>
      <c r="E154" s="4"/>
      <c r="F154" s="41"/>
      <c r="G154" s="4"/>
      <c r="H154" s="41"/>
      <c r="I154" s="4"/>
      <c r="J154" s="41"/>
      <c r="K154" s="42"/>
    </row>
    <row r="155" spans="1:11" ht="11.25" hidden="1">
      <c r="A155" s="161"/>
      <c r="B155" s="335"/>
      <c r="C155" s="4"/>
      <c r="D155" s="41"/>
      <c r="E155" s="4"/>
      <c r="F155" s="41"/>
      <c r="G155" s="4"/>
      <c r="H155" s="41"/>
      <c r="I155" s="4"/>
      <c r="J155" s="41"/>
      <c r="K155" s="42"/>
    </row>
    <row r="156" spans="1:11" ht="11.25">
      <c r="A156" s="34" t="s">
        <v>45</v>
      </c>
      <c r="B156" s="348" t="s">
        <v>80</v>
      </c>
      <c r="C156" s="45" t="s">
        <v>20</v>
      </c>
      <c r="D156" s="36">
        <v>2</v>
      </c>
      <c r="E156" s="45" t="s">
        <v>24</v>
      </c>
      <c r="F156" s="36" t="s">
        <v>60</v>
      </c>
      <c r="G156" s="45" t="s">
        <v>20</v>
      </c>
      <c r="H156" s="36" t="s">
        <v>21</v>
      </c>
      <c r="I156" s="45" t="s">
        <v>22</v>
      </c>
      <c r="J156" s="36">
        <v>151</v>
      </c>
      <c r="K156" s="64">
        <f>K158+K164</f>
        <v>101</v>
      </c>
    </row>
    <row r="157" spans="1:11" ht="11.25">
      <c r="A157" s="51"/>
      <c r="B157" s="348"/>
      <c r="C157" s="53"/>
      <c r="D157" s="52"/>
      <c r="E157" s="53"/>
      <c r="F157" s="52"/>
      <c r="G157" s="53"/>
      <c r="H157" s="52"/>
      <c r="I157" s="53"/>
      <c r="J157" s="52"/>
      <c r="K157" s="74"/>
    </row>
    <row r="158" spans="1:28" ht="12" customHeight="1">
      <c r="A158" s="34"/>
      <c r="B158" s="348" t="s">
        <v>81</v>
      </c>
      <c r="C158" s="45">
        <v>304</v>
      </c>
      <c r="D158" s="36">
        <v>2</v>
      </c>
      <c r="E158" s="45" t="s">
        <v>24</v>
      </c>
      <c r="F158" s="36" t="s">
        <v>60</v>
      </c>
      <c r="G158" s="45" t="s">
        <v>82</v>
      </c>
      <c r="H158" s="36" t="s">
        <v>21</v>
      </c>
      <c r="I158" s="45" t="s">
        <v>22</v>
      </c>
      <c r="J158" s="36">
        <v>151</v>
      </c>
      <c r="K158" s="64">
        <f>K161</f>
        <v>99</v>
      </c>
      <c r="O158" s="167">
        <v>99</v>
      </c>
      <c r="AB158" s="245">
        <f>AA158+W158+S158+O158</f>
        <v>99</v>
      </c>
    </row>
    <row r="159" spans="1:11" ht="11.25">
      <c r="A159" s="40"/>
      <c r="B159" s="348"/>
      <c r="C159" s="4"/>
      <c r="D159" s="41"/>
      <c r="E159" s="4"/>
      <c r="F159" s="41"/>
      <c r="G159" s="4"/>
      <c r="H159" s="41"/>
      <c r="I159" s="4"/>
      <c r="J159" s="41"/>
      <c r="K159" s="42"/>
    </row>
    <row r="160" spans="1:11" ht="12" customHeight="1" thickBot="1">
      <c r="A160" s="51"/>
      <c r="B160" s="348"/>
      <c r="C160" s="53"/>
      <c r="D160" s="52"/>
      <c r="E160" s="53"/>
      <c r="F160" s="52"/>
      <c r="G160" s="53"/>
      <c r="H160" s="52"/>
      <c r="I160" s="53"/>
      <c r="J160" s="52"/>
      <c r="K160" s="78"/>
    </row>
    <row r="161" spans="1:28" ht="11.25">
      <c r="A161" s="161"/>
      <c r="B161" s="335" t="s">
        <v>169</v>
      </c>
      <c r="C161" s="4">
        <v>304</v>
      </c>
      <c r="D161" s="41">
        <v>2</v>
      </c>
      <c r="E161" s="4" t="s">
        <v>24</v>
      </c>
      <c r="F161" s="41" t="s">
        <v>60</v>
      </c>
      <c r="G161" s="4" t="s">
        <v>82</v>
      </c>
      <c r="H161" s="41">
        <v>13</v>
      </c>
      <c r="I161" s="4" t="s">
        <v>22</v>
      </c>
      <c r="J161" s="41">
        <v>151</v>
      </c>
      <c r="K161" s="94">
        <v>99</v>
      </c>
      <c r="AB161" s="245"/>
    </row>
    <row r="162" spans="1:11" ht="11.25">
      <c r="A162" s="161"/>
      <c r="B162" s="335"/>
      <c r="C162" s="4"/>
      <c r="D162" s="41"/>
      <c r="E162" s="4"/>
      <c r="F162" s="41"/>
      <c r="G162" s="4"/>
      <c r="H162" s="41"/>
      <c r="I162" s="4"/>
      <c r="J162" s="41"/>
      <c r="K162" s="42"/>
    </row>
    <row r="163" spans="1:11" ht="12" customHeight="1">
      <c r="A163" s="161"/>
      <c r="B163" s="335"/>
      <c r="C163" s="4"/>
      <c r="D163" s="41"/>
      <c r="E163" s="4"/>
      <c r="F163" s="41"/>
      <c r="G163" s="52"/>
      <c r="H163" s="41"/>
      <c r="I163" s="4"/>
      <c r="J163" s="41"/>
      <c r="K163" s="42"/>
    </row>
    <row r="164" spans="1:11" ht="11.25">
      <c r="A164" s="34" t="s">
        <v>46</v>
      </c>
      <c r="B164" s="338" t="s">
        <v>113</v>
      </c>
      <c r="C164" s="45" t="s">
        <v>86</v>
      </c>
      <c r="D164" s="36">
        <v>2</v>
      </c>
      <c r="E164" s="45" t="s">
        <v>24</v>
      </c>
      <c r="F164" s="36" t="s">
        <v>60</v>
      </c>
      <c r="G164" s="131" t="s">
        <v>114</v>
      </c>
      <c r="H164" s="36" t="s">
        <v>21</v>
      </c>
      <c r="I164" s="45" t="s">
        <v>22</v>
      </c>
      <c r="J164" s="36">
        <v>151</v>
      </c>
      <c r="K164" s="114">
        <f>K167</f>
        <v>2</v>
      </c>
    </row>
    <row r="165" spans="1:11" ht="11.25">
      <c r="A165" s="162"/>
      <c r="B165" s="338"/>
      <c r="C165" s="4"/>
      <c r="D165" s="41"/>
      <c r="E165" s="4"/>
      <c r="F165" s="41"/>
      <c r="G165" s="4"/>
      <c r="H165" s="41"/>
      <c r="I165" s="4"/>
      <c r="J165" s="41"/>
      <c r="K165" s="119"/>
    </row>
    <row r="166" spans="1:11" ht="12" customHeight="1">
      <c r="A166" s="163"/>
      <c r="B166" s="338"/>
      <c r="C166" s="53"/>
      <c r="D166" s="52"/>
      <c r="E166" s="53"/>
      <c r="F166" s="52"/>
      <c r="G166" s="53"/>
      <c r="H166" s="52"/>
      <c r="I166" s="53"/>
      <c r="J166" s="52"/>
      <c r="K166" s="123"/>
    </row>
    <row r="167" spans="1:28" ht="11.25">
      <c r="A167" s="164"/>
      <c r="B167" s="338" t="s">
        <v>170</v>
      </c>
      <c r="C167" s="45" t="s">
        <v>86</v>
      </c>
      <c r="D167" s="36">
        <v>2</v>
      </c>
      <c r="E167" s="45" t="s">
        <v>24</v>
      </c>
      <c r="F167" s="36" t="s">
        <v>60</v>
      </c>
      <c r="G167" s="195" t="s">
        <v>114</v>
      </c>
      <c r="H167" s="36">
        <v>13</v>
      </c>
      <c r="I167" s="45" t="s">
        <v>22</v>
      </c>
      <c r="J167" s="36">
        <v>151</v>
      </c>
      <c r="K167" s="114">
        <f>5-3</f>
        <v>2</v>
      </c>
      <c r="O167" s="167">
        <v>2</v>
      </c>
      <c r="AB167" s="245">
        <f>AA167+W167+S167+O167</f>
        <v>2</v>
      </c>
    </row>
    <row r="168" spans="1:11" ht="11.25">
      <c r="A168" s="162"/>
      <c r="B168" s="338"/>
      <c r="C168" s="4"/>
      <c r="D168" s="41"/>
      <c r="E168" s="4"/>
      <c r="F168" s="41"/>
      <c r="G168" s="4"/>
      <c r="H168" s="41"/>
      <c r="I168" s="4"/>
      <c r="J168" s="41"/>
      <c r="K168" s="119"/>
    </row>
    <row r="169" spans="1:11" ht="12" customHeight="1" thickBot="1">
      <c r="A169" s="196"/>
      <c r="B169" s="355"/>
      <c r="C169" s="129"/>
      <c r="D169" s="130"/>
      <c r="E169" s="129"/>
      <c r="F169" s="130"/>
      <c r="G169" s="129"/>
      <c r="H169" s="130"/>
      <c r="I169" s="129"/>
      <c r="J169" s="130"/>
      <c r="K169" s="197"/>
    </row>
    <row r="170" spans="1:11" ht="11.25" hidden="1">
      <c r="A170" s="161" t="s">
        <v>46</v>
      </c>
      <c r="B170" s="337" t="s">
        <v>47</v>
      </c>
      <c r="C170" s="4" t="s">
        <v>20</v>
      </c>
      <c r="D170" s="41">
        <v>2</v>
      </c>
      <c r="E170" s="4" t="s">
        <v>24</v>
      </c>
      <c r="F170" s="41" t="s">
        <v>24</v>
      </c>
      <c r="G170" s="4" t="s">
        <v>20</v>
      </c>
      <c r="H170" s="41" t="s">
        <v>21</v>
      </c>
      <c r="I170" s="4" t="s">
        <v>22</v>
      </c>
      <c r="J170" s="41">
        <v>151</v>
      </c>
      <c r="K170" s="42">
        <f>K173</f>
        <v>0</v>
      </c>
    </row>
    <row r="171" spans="1:11" ht="11.25" hidden="1">
      <c r="A171" s="159"/>
      <c r="B171" s="348"/>
      <c r="C171" s="53"/>
      <c r="D171" s="52"/>
      <c r="E171" s="53"/>
      <c r="F171" s="52"/>
      <c r="G171" s="53"/>
      <c r="H171" s="52"/>
      <c r="I171" s="53"/>
      <c r="J171" s="52"/>
      <c r="K171" s="74"/>
    </row>
    <row r="172" spans="1:11" ht="12" customHeight="1" hidden="1">
      <c r="A172" s="28"/>
      <c r="B172" s="29" t="s">
        <v>48</v>
      </c>
      <c r="C172" s="30">
        <v>304</v>
      </c>
      <c r="D172" s="30">
        <v>2</v>
      </c>
      <c r="E172" s="30" t="s">
        <v>24</v>
      </c>
      <c r="F172" s="36" t="s">
        <v>24</v>
      </c>
      <c r="G172" s="30">
        <v>999</v>
      </c>
      <c r="H172" s="30" t="s">
        <v>21</v>
      </c>
      <c r="I172" s="30" t="s">
        <v>22</v>
      </c>
      <c r="J172" s="30">
        <v>151</v>
      </c>
      <c r="K172" s="31">
        <f>K173</f>
        <v>0</v>
      </c>
    </row>
    <row r="173" spans="1:11" ht="11.25" hidden="1">
      <c r="A173" s="171"/>
      <c r="B173" s="169" t="s">
        <v>49</v>
      </c>
      <c r="C173" s="172">
        <v>304</v>
      </c>
      <c r="D173" s="173">
        <v>2</v>
      </c>
      <c r="E173" s="172" t="s">
        <v>24</v>
      </c>
      <c r="F173" s="173" t="s">
        <v>24</v>
      </c>
      <c r="G173" s="172">
        <v>999</v>
      </c>
      <c r="H173" s="173" t="s">
        <v>32</v>
      </c>
      <c r="I173" s="172" t="s">
        <v>22</v>
      </c>
      <c r="J173" s="173">
        <v>151</v>
      </c>
      <c r="K173" s="37">
        <v>0</v>
      </c>
    </row>
    <row r="174" spans="1:11" ht="11.25" hidden="1">
      <c r="A174" s="40"/>
      <c r="B174" s="170" t="s">
        <v>50</v>
      </c>
      <c r="C174" s="4"/>
      <c r="D174" s="41"/>
      <c r="E174" s="4"/>
      <c r="F174" s="41"/>
      <c r="G174" s="4"/>
      <c r="H174" s="41"/>
      <c r="I174" s="4"/>
      <c r="J174" s="41"/>
      <c r="K174" s="37"/>
    </row>
    <row r="175" spans="1:11" ht="11.25" hidden="1">
      <c r="A175" s="40"/>
      <c r="B175" s="336" t="s">
        <v>51</v>
      </c>
      <c r="C175" s="4"/>
      <c r="D175" s="41"/>
      <c r="E175" s="4"/>
      <c r="F175" s="41"/>
      <c r="G175" s="4"/>
      <c r="H175" s="41"/>
      <c r="I175" s="4"/>
      <c r="J175" s="41"/>
      <c r="K175" s="42">
        <f>K183</f>
        <v>0</v>
      </c>
    </row>
    <row r="176" spans="1:11" ht="11.25" hidden="1">
      <c r="A176" s="40"/>
      <c r="B176" s="336"/>
      <c r="C176" s="4"/>
      <c r="D176" s="41"/>
      <c r="E176" s="4"/>
      <c r="F176" s="41"/>
      <c r="G176" s="4"/>
      <c r="H176" s="41"/>
      <c r="I176" s="4"/>
      <c r="J176" s="41"/>
      <c r="K176" s="42"/>
    </row>
    <row r="177" spans="1:11" ht="12" customHeight="1" hidden="1">
      <c r="A177" s="40"/>
      <c r="B177" s="336"/>
      <c r="C177" s="4"/>
      <c r="D177" s="41"/>
      <c r="E177" s="4"/>
      <c r="F177" s="41"/>
      <c r="G177" s="4"/>
      <c r="H177" s="41"/>
      <c r="I177" s="4"/>
      <c r="J177" s="41"/>
      <c r="K177" s="42"/>
    </row>
    <row r="178" spans="1:11" ht="11.25" hidden="1">
      <c r="A178" s="40"/>
      <c r="B178" s="336"/>
      <c r="C178" s="4"/>
      <c r="D178" s="41"/>
      <c r="E178" s="4"/>
      <c r="F178" s="41"/>
      <c r="G178" s="4"/>
      <c r="H178" s="41"/>
      <c r="I178" s="4"/>
      <c r="J178" s="41"/>
      <c r="K178" s="42"/>
    </row>
    <row r="179" spans="1:11" ht="11.25" hidden="1">
      <c r="A179" s="40"/>
      <c r="B179" s="336"/>
      <c r="C179" s="4"/>
      <c r="D179" s="41"/>
      <c r="E179" s="4"/>
      <c r="F179" s="41"/>
      <c r="G179" s="4"/>
      <c r="H179" s="41"/>
      <c r="I179" s="4"/>
      <c r="J179" s="41"/>
      <c r="K179" s="42"/>
    </row>
    <row r="180" spans="1:11" ht="11.25" hidden="1">
      <c r="A180" s="40"/>
      <c r="B180" s="336"/>
      <c r="C180" s="4"/>
      <c r="D180" s="41"/>
      <c r="E180" s="4"/>
      <c r="F180" s="41"/>
      <c r="G180" s="4"/>
      <c r="H180" s="41"/>
      <c r="I180" s="4"/>
      <c r="J180" s="41"/>
      <c r="K180" s="42"/>
    </row>
    <row r="181" spans="1:11" ht="11.25" hidden="1">
      <c r="A181" s="40"/>
      <c r="B181" s="336"/>
      <c r="C181" s="4"/>
      <c r="D181" s="41"/>
      <c r="E181" s="4"/>
      <c r="F181" s="41"/>
      <c r="G181" s="4"/>
      <c r="H181" s="41"/>
      <c r="I181" s="4"/>
      <c r="J181" s="41"/>
      <c r="K181" s="42"/>
    </row>
    <row r="182" spans="1:11" ht="11.25" hidden="1">
      <c r="A182" s="34"/>
      <c r="B182" s="103" t="s">
        <v>52</v>
      </c>
      <c r="C182" s="104"/>
      <c r="D182" s="36"/>
      <c r="E182" s="45"/>
      <c r="F182" s="36"/>
      <c r="G182" s="45"/>
      <c r="H182" s="36"/>
      <c r="I182" s="45"/>
      <c r="J182" s="36"/>
      <c r="K182" s="37"/>
    </row>
    <row r="183" spans="1:11" ht="11.25" hidden="1">
      <c r="A183" s="40"/>
      <c r="B183" s="337" t="s">
        <v>53</v>
      </c>
      <c r="C183" s="105"/>
      <c r="D183" s="41"/>
      <c r="E183" s="4"/>
      <c r="F183" s="41"/>
      <c r="G183" s="4"/>
      <c r="H183" s="41"/>
      <c r="I183" s="4"/>
      <c r="J183" s="41"/>
      <c r="K183" s="42"/>
    </row>
    <row r="184" spans="1:11" ht="11.25" hidden="1">
      <c r="A184" s="51"/>
      <c r="B184" s="337"/>
      <c r="C184" s="106"/>
      <c r="D184" s="52"/>
      <c r="E184" s="53"/>
      <c r="F184" s="52"/>
      <c r="G184" s="53"/>
      <c r="H184" s="52"/>
      <c r="I184" s="53"/>
      <c r="J184" s="52"/>
      <c r="K184" s="74"/>
    </row>
    <row r="185" spans="1:11" ht="12" customHeight="1" hidden="1">
      <c r="A185" s="158"/>
      <c r="B185" s="335" t="s">
        <v>89</v>
      </c>
      <c r="C185" s="45"/>
      <c r="D185" s="36"/>
      <c r="E185" s="45"/>
      <c r="F185" s="36"/>
      <c r="G185" s="45"/>
      <c r="H185" s="36"/>
      <c r="I185" s="45"/>
      <c r="J185" s="36"/>
      <c r="K185" s="107"/>
    </row>
    <row r="186" spans="1:11" ht="11.25" hidden="1">
      <c r="A186" s="161"/>
      <c r="B186" s="335"/>
      <c r="C186" s="4"/>
      <c r="D186" s="41"/>
      <c r="E186" s="4"/>
      <c r="F186" s="41"/>
      <c r="G186" s="4"/>
      <c r="H186" s="41"/>
      <c r="I186" s="4"/>
      <c r="J186" s="41"/>
      <c r="K186" s="42"/>
    </row>
    <row r="187" spans="1:11" ht="12" customHeight="1" hidden="1">
      <c r="A187" s="161"/>
      <c r="B187" s="335"/>
      <c r="C187" s="4"/>
      <c r="D187" s="41"/>
      <c r="E187" s="4"/>
      <c r="F187" s="41"/>
      <c r="G187" s="4"/>
      <c r="H187" s="41"/>
      <c r="I187" s="4"/>
      <c r="J187" s="41"/>
      <c r="K187" s="42"/>
    </row>
    <row r="188" spans="1:11" ht="21" hidden="1">
      <c r="A188" s="161"/>
      <c r="B188" s="99" t="s">
        <v>88</v>
      </c>
      <c r="C188" s="4"/>
      <c r="D188" s="41"/>
      <c r="E188" s="4"/>
      <c r="F188" s="41"/>
      <c r="G188" s="4"/>
      <c r="H188" s="41"/>
      <c r="I188" s="4"/>
      <c r="J188" s="41"/>
      <c r="K188" s="108"/>
    </row>
    <row r="189" spans="1:11" ht="11.25" hidden="1">
      <c r="A189" s="158"/>
      <c r="B189" s="335" t="s">
        <v>87</v>
      </c>
      <c r="C189" s="45"/>
      <c r="D189" s="36"/>
      <c r="E189" s="45"/>
      <c r="F189" s="36"/>
      <c r="G189" s="45"/>
      <c r="H189" s="36"/>
      <c r="I189" s="45"/>
      <c r="J189" s="36"/>
      <c r="K189" s="107"/>
    </row>
    <row r="190" spans="1:11" ht="11.25" hidden="1">
      <c r="A190" s="161"/>
      <c r="B190" s="335"/>
      <c r="C190" s="4"/>
      <c r="D190" s="41"/>
      <c r="E190" s="4"/>
      <c r="F190" s="41"/>
      <c r="G190" s="4"/>
      <c r="H190" s="41"/>
      <c r="I190" s="4"/>
      <c r="J190" s="41"/>
      <c r="K190" s="42"/>
    </row>
    <row r="191" spans="1:11" ht="12" customHeight="1" hidden="1">
      <c r="A191" s="161"/>
      <c r="B191" s="335"/>
      <c r="C191" s="4"/>
      <c r="D191" s="41"/>
      <c r="E191" s="4"/>
      <c r="F191" s="41"/>
      <c r="G191" s="4"/>
      <c r="H191" s="41"/>
      <c r="I191" s="4"/>
      <c r="J191" s="41"/>
      <c r="K191" s="42"/>
    </row>
    <row r="192" spans="1:11" ht="11.25" hidden="1">
      <c r="A192" s="161"/>
      <c r="B192" s="335"/>
      <c r="C192" s="4"/>
      <c r="D192" s="41"/>
      <c r="E192" s="4"/>
      <c r="F192" s="41"/>
      <c r="G192" s="4"/>
      <c r="H192" s="41"/>
      <c r="I192" s="4"/>
      <c r="J192" s="41"/>
      <c r="K192" s="42"/>
    </row>
    <row r="193" spans="1:11" ht="11.25" hidden="1">
      <c r="A193" s="28" t="s">
        <v>90</v>
      </c>
      <c r="B193" s="29" t="s">
        <v>91</v>
      </c>
      <c r="C193" s="109" t="s">
        <v>20</v>
      </c>
      <c r="D193" s="30">
        <v>2</v>
      </c>
      <c r="E193" s="109" t="s">
        <v>24</v>
      </c>
      <c r="F193" s="30" t="s">
        <v>92</v>
      </c>
      <c r="G193" s="109" t="s">
        <v>20</v>
      </c>
      <c r="H193" s="30" t="s">
        <v>21</v>
      </c>
      <c r="I193" s="109" t="s">
        <v>22</v>
      </c>
      <c r="J193" s="30">
        <v>151</v>
      </c>
      <c r="K193" s="94">
        <f>K194</f>
        <v>0</v>
      </c>
    </row>
    <row r="194" spans="1:11" ht="11.25" hidden="1">
      <c r="A194" s="161"/>
      <c r="B194" s="356" t="s">
        <v>111</v>
      </c>
      <c r="C194" s="4">
        <v>304</v>
      </c>
      <c r="D194" s="36">
        <v>2</v>
      </c>
      <c r="E194" s="45" t="s">
        <v>24</v>
      </c>
      <c r="F194" s="36" t="s">
        <v>92</v>
      </c>
      <c r="G194" s="45" t="s">
        <v>112</v>
      </c>
      <c r="H194" s="36" t="s">
        <v>32</v>
      </c>
      <c r="I194" s="45" t="s">
        <v>22</v>
      </c>
      <c r="J194" s="36">
        <v>151</v>
      </c>
      <c r="K194" s="94"/>
    </row>
    <row r="195" spans="1:11" ht="11.25" hidden="1">
      <c r="A195" s="161"/>
      <c r="B195" s="356"/>
      <c r="C195" s="4"/>
      <c r="D195" s="41"/>
      <c r="E195" s="4"/>
      <c r="F195" s="41"/>
      <c r="G195" s="4"/>
      <c r="H195" s="41"/>
      <c r="I195" s="4"/>
      <c r="J195" s="41"/>
      <c r="K195" s="42"/>
    </row>
    <row r="196" spans="1:11" ht="12" customHeight="1" hidden="1">
      <c r="A196" s="161"/>
      <c r="B196" s="356"/>
      <c r="C196" s="4"/>
      <c r="D196" s="41"/>
      <c r="E196" s="4"/>
      <c r="F196" s="41"/>
      <c r="G196" s="4"/>
      <c r="H196" s="41"/>
      <c r="I196" s="4"/>
      <c r="J196" s="41"/>
      <c r="K196" s="42"/>
    </row>
    <row r="197" spans="1:11" ht="11.25" hidden="1">
      <c r="A197" s="161"/>
      <c r="B197" s="356"/>
      <c r="C197" s="4"/>
      <c r="D197" s="41"/>
      <c r="E197" s="4"/>
      <c r="F197" s="41"/>
      <c r="G197" s="4"/>
      <c r="H197" s="41"/>
      <c r="I197" s="4"/>
      <c r="J197" s="41"/>
      <c r="K197" s="42"/>
    </row>
    <row r="198" spans="1:11" ht="11.25" hidden="1">
      <c r="A198" s="158" t="s">
        <v>54</v>
      </c>
      <c r="B198" s="335" t="s">
        <v>55</v>
      </c>
      <c r="C198" s="45" t="s">
        <v>20</v>
      </c>
      <c r="D198" s="36">
        <v>3</v>
      </c>
      <c r="E198" s="45" t="s">
        <v>21</v>
      </c>
      <c r="F198" s="36" t="s">
        <v>21</v>
      </c>
      <c r="G198" s="45" t="s">
        <v>20</v>
      </c>
      <c r="H198" s="36" t="s">
        <v>21</v>
      </c>
      <c r="I198" s="45" t="s">
        <v>22</v>
      </c>
      <c r="J198" s="36" t="s">
        <v>20</v>
      </c>
      <c r="K198" s="37">
        <f>K200</f>
        <v>0</v>
      </c>
    </row>
    <row r="199" spans="1:11" ht="11.25" hidden="1">
      <c r="A199" s="161"/>
      <c r="B199" s="335"/>
      <c r="C199" s="4"/>
      <c r="D199" s="41"/>
      <c r="E199" s="4"/>
      <c r="F199" s="41"/>
      <c r="G199" s="4"/>
      <c r="H199" s="41"/>
      <c r="I199" s="4"/>
      <c r="J199" s="41"/>
      <c r="K199" s="42"/>
    </row>
    <row r="200" spans="1:11" ht="12" customHeight="1" hidden="1">
      <c r="A200" s="34" t="s">
        <v>10</v>
      </c>
      <c r="B200" s="110" t="s">
        <v>56</v>
      </c>
      <c r="C200" s="45" t="s">
        <v>20</v>
      </c>
      <c r="D200" s="36">
        <v>3</v>
      </c>
      <c r="E200" s="45" t="s">
        <v>24</v>
      </c>
      <c r="F200" s="36" t="s">
        <v>21</v>
      </c>
      <c r="G200" s="45" t="s">
        <v>20</v>
      </c>
      <c r="H200" s="36" t="s">
        <v>21</v>
      </c>
      <c r="I200" s="45" t="s">
        <v>22</v>
      </c>
      <c r="J200" s="36" t="s">
        <v>20</v>
      </c>
      <c r="K200" s="37">
        <f>K202</f>
        <v>0</v>
      </c>
    </row>
    <row r="201" spans="1:11" ht="11.25" hidden="1">
      <c r="A201" s="28" t="s">
        <v>12</v>
      </c>
      <c r="B201" s="29" t="s">
        <v>57</v>
      </c>
      <c r="C201" s="30">
        <v>304</v>
      </c>
      <c r="D201" s="30">
        <v>3</v>
      </c>
      <c r="E201" s="30" t="s">
        <v>24</v>
      </c>
      <c r="F201" s="30" t="s">
        <v>23</v>
      </c>
      <c r="G201" s="30" t="s">
        <v>20</v>
      </c>
      <c r="H201" s="30" t="s">
        <v>21</v>
      </c>
      <c r="I201" s="30" t="s">
        <v>22</v>
      </c>
      <c r="J201" s="30" t="s">
        <v>58</v>
      </c>
      <c r="K201" s="31">
        <f>K202</f>
        <v>0</v>
      </c>
    </row>
    <row r="202" spans="1:11" ht="11.25" hidden="1">
      <c r="A202" s="158"/>
      <c r="B202" s="338" t="s">
        <v>83</v>
      </c>
      <c r="C202" s="45">
        <v>304</v>
      </c>
      <c r="D202" s="36">
        <v>3</v>
      </c>
      <c r="E202" s="45" t="s">
        <v>24</v>
      </c>
      <c r="F202" s="36" t="s">
        <v>23</v>
      </c>
      <c r="G202" s="45" t="s">
        <v>59</v>
      </c>
      <c r="H202" s="36" t="s">
        <v>32</v>
      </c>
      <c r="I202" s="45" t="s">
        <v>22</v>
      </c>
      <c r="J202" s="36" t="s">
        <v>58</v>
      </c>
      <c r="K202" s="37">
        <v>0</v>
      </c>
    </row>
    <row r="203" spans="1:11" ht="11.25" hidden="1">
      <c r="A203" s="161"/>
      <c r="B203" s="338"/>
      <c r="C203" s="4"/>
      <c r="D203" s="41"/>
      <c r="E203" s="4"/>
      <c r="F203" s="41"/>
      <c r="G203" s="4"/>
      <c r="H203" s="41"/>
      <c r="I203" s="4"/>
      <c r="J203" s="41"/>
      <c r="K203" s="42"/>
    </row>
    <row r="204" spans="1:11" ht="12" customHeight="1" hidden="1">
      <c r="A204" s="159"/>
      <c r="B204" s="338"/>
      <c r="C204" s="53"/>
      <c r="D204" s="52"/>
      <c r="E204" s="53"/>
      <c r="F204" s="52"/>
      <c r="G204" s="53"/>
      <c r="H204" s="52"/>
      <c r="I204" s="53"/>
      <c r="J204" s="52"/>
      <c r="K204" s="74"/>
    </row>
    <row r="205" spans="1:11" ht="11.25" hidden="1">
      <c r="A205" s="158" t="s">
        <v>26</v>
      </c>
      <c r="B205" s="338" t="s">
        <v>172</v>
      </c>
      <c r="C205" s="45" t="s">
        <v>20</v>
      </c>
      <c r="D205" s="36">
        <v>2</v>
      </c>
      <c r="E205" s="195" t="s">
        <v>171</v>
      </c>
      <c r="F205" s="36" t="s">
        <v>21</v>
      </c>
      <c r="G205" s="45" t="s">
        <v>20</v>
      </c>
      <c r="H205" s="36" t="s">
        <v>21</v>
      </c>
      <c r="I205" s="45" t="s">
        <v>22</v>
      </c>
      <c r="J205" s="36" t="s">
        <v>20</v>
      </c>
      <c r="K205" s="64">
        <f>K208</f>
        <v>0</v>
      </c>
    </row>
    <row r="206" spans="1:11" ht="11.25" hidden="1">
      <c r="A206" s="159"/>
      <c r="B206" s="338"/>
      <c r="C206" s="53"/>
      <c r="D206" s="52"/>
      <c r="E206" s="53"/>
      <c r="F206" s="52"/>
      <c r="G206" s="53"/>
      <c r="H206" s="52"/>
      <c r="I206" s="53"/>
      <c r="J206" s="52"/>
      <c r="K206" s="145"/>
    </row>
    <row r="207" spans="1:11" ht="21" hidden="1">
      <c r="A207" s="65" t="s">
        <v>27</v>
      </c>
      <c r="B207" s="251" t="s">
        <v>173</v>
      </c>
      <c r="C207" s="30">
        <v>304</v>
      </c>
      <c r="D207" s="36">
        <v>2</v>
      </c>
      <c r="E207" s="195" t="s">
        <v>171</v>
      </c>
      <c r="F207" s="222" t="s">
        <v>37</v>
      </c>
      <c r="G207" s="30" t="s">
        <v>20</v>
      </c>
      <c r="H207" s="30">
        <v>13</v>
      </c>
      <c r="I207" s="30" t="s">
        <v>22</v>
      </c>
      <c r="J207" s="30">
        <v>180</v>
      </c>
      <c r="K207" s="49">
        <f>K208</f>
        <v>0</v>
      </c>
    </row>
    <row r="208" spans="1:11" ht="21" hidden="1">
      <c r="A208" s="158"/>
      <c r="B208" s="35" t="s">
        <v>173</v>
      </c>
      <c r="C208" s="45">
        <v>304</v>
      </c>
      <c r="D208" s="36">
        <v>2</v>
      </c>
      <c r="E208" s="195" t="s">
        <v>171</v>
      </c>
      <c r="F208" s="222" t="s">
        <v>37</v>
      </c>
      <c r="G208" s="222" t="s">
        <v>31</v>
      </c>
      <c r="H208" s="30">
        <v>13</v>
      </c>
      <c r="I208" s="30" t="s">
        <v>22</v>
      </c>
      <c r="J208" s="36">
        <v>180</v>
      </c>
      <c r="K208" s="260">
        <v>0</v>
      </c>
    </row>
    <row r="209" spans="1:11" ht="11.25" hidden="1">
      <c r="A209" s="206" t="s">
        <v>133</v>
      </c>
      <c r="B209" s="207" t="s">
        <v>91</v>
      </c>
      <c r="C209" s="45" t="s">
        <v>86</v>
      </c>
      <c r="D209" s="36">
        <v>2</v>
      </c>
      <c r="E209" s="45" t="s">
        <v>24</v>
      </c>
      <c r="F209" s="184" t="s">
        <v>92</v>
      </c>
      <c r="G209" s="45" t="s">
        <v>20</v>
      </c>
      <c r="H209" s="36" t="s">
        <v>21</v>
      </c>
      <c r="I209" s="45" t="s">
        <v>22</v>
      </c>
      <c r="J209" s="36">
        <v>151</v>
      </c>
      <c r="K209" s="202">
        <f>K211</f>
        <v>0</v>
      </c>
    </row>
    <row r="210" spans="1:11" ht="42" hidden="1">
      <c r="A210" s="201"/>
      <c r="B210" s="207" t="s">
        <v>134</v>
      </c>
      <c r="C210" s="45" t="s">
        <v>86</v>
      </c>
      <c r="D210" s="36">
        <v>2</v>
      </c>
      <c r="E210" s="45" t="s">
        <v>24</v>
      </c>
      <c r="F210" s="184" t="s">
        <v>92</v>
      </c>
      <c r="G210" s="195" t="s">
        <v>112</v>
      </c>
      <c r="H210" s="36" t="s">
        <v>21</v>
      </c>
      <c r="I210" s="45" t="s">
        <v>22</v>
      </c>
      <c r="J210" s="36">
        <v>151</v>
      </c>
      <c r="K210" s="202">
        <f>K211</f>
        <v>0</v>
      </c>
    </row>
    <row r="211" spans="1:11" ht="31.5" hidden="1">
      <c r="A211" s="201"/>
      <c r="B211" s="207" t="s">
        <v>135</v>
      </c>
      <c r="C211" s="45" t="s">
        <v>86</v>
      </c>
      <c r="D211" s="36">
        <v>2</v>
      </c>
      <c r="E211" s="45" t="s">
        <v>24</v>
      </c>
      <c r="F211" s="184" t="s">
        <v>92</v>
      </c>
      <c r="G211" s="195" t="s">
        <v>112</v>
      </c>
      <c r="H211" s="36" t="s">
        <v>32</v>
      </c>
      <c r="I211" s="45" t="s">
        <v>22</v>
      </c>
      <c r="J211" s="36">
        <v>151</v>
      </c>
      <c r="K211" s="202">
        <v>0</v>
      </c>
    </row>
    <row r="212" spans="1:11" ht="42" hidden="1">
      <c r="A212" s="175" t="s">
        <v>26</v>
      </c>
      <c r="B212" s="177" t="s">
        <v>131</v>
      </c>
      <c r="C212" s="183" t="s">
        <v>20</v>
      </c>
      <c r="D212" s="173">
        <v>2</v>
      </c>
      <c r="E212" s="172">
        <v>19</v>
      </c>
      <c r="F212" s="173" t="s">
        <v>21</v>
      </c>
      <c r="G212" s="172" t="s">
        <v>20</v>
      </c>
      <c r="H212" s="173" t="s">
        <v>21</v>
      </c>
      <c r="I212" s="172" t="s">
        <v>22</v>
      </c>
      <c r="J212" s="173" t="s">
        <v>20</v>
      </c>
      <c r="K212" s="186">
        <f>K213</f>
        <v>0</v>
      </c>
    </row>
    <row r="213" spans="1:11" ht="31.5" hidden="1" thickBot="1">
      <c r="A213" s="176" t="s">
        <v>27</v>
      </c>
      <c r="B213" s="174" t="s">
        <v>132</v>
      </c>
      <c r="C213" s="179">
        <v>304</v>
      </c>
      <c r="D213" s="181">
        <v>2</v>
      </c>
      <c r="E213" s="181">
        <v>19</v>
      </c>
      <c r="F213" s="184" t="s">
        <v>37</v>
      </c>
      <c r="G213" s="172" t="s">
        <v>20</v>
      </c>
      <c r="H213" s="173">
        <v>10</v>
      </c>
      <c r="I213" s="185" t="s">
        <v>22</v>
      </c>
      <c r="J213" s="93">
        <v>151</v>
      </c>
      <c r="K213" s="186"/>
    </row>
    <row r="214" spans="1:28" ht="12" thickBot="1">
      <c r="A214" s="133"/>
      <c r="B214" s="134" t="s">
        <v>70</v>
      </c>
      <c r="C214" s="180"/>
      <c r="D214" s="182"/>
      <c r="E214" s="182"/>
      <c r="F214" s="182"/>
      <c r="G214" s="182"/>
      <c r="H214" s="182"/>
      <c r="I214" s="182"/>
      <c r="J214" s="135"/>
      <c r="K214" s="257">
        <f>K13+K49+K92+K121</f>
        <v>8937.5</v>
      </c>
      <c r="AB214" s="236">
        <f>AB13+AB66+AB84+AB92+AB129+AB158+AB167</f>
        <v>8937.5</v>
      </c>
    </row>
    <row r="215" spans="1:11" ht="31.5" hidden="1" thickBot="1">
      <c r="A215" s="176" t="s">
        <v>27</v>
      </c>
      <c r="B215" s="174" t="s">
        <v>132</v>
      </c>
      <c r="C215" s="179">
        <v>304</v>
      </c>
      <c r="D215" s="181">
        <v>2</v>
      </c>
      <c r="E215" s="181">
        <v>19</v>
      </c>
      <c r="F215" s="184" t="s">
        <v>37</v>
      </c>
      <c r="G215" s="172" t="s">
        <v>20</v>
      </c>
      <c r="H215" s="173">
        <v>10</v>
      </c>
      <c r="I215" s="185" t="s">
        <v>22</v>
      </c>
      <c r="J215" s="93">
        <v>151</v>
      </c>
      <c r="K215" s="152"/>
    </row>
    <row r="216" spans="1:11" ht="12" hidden="1" thickBot="1">
      <c r="A216" s="133"/>
      <c r="B216" s="134" t="s">
        <v>70</v>
      </c>
      <c r="C216" s="180"/>
      <c r="D216" s="182"/>
      <c r="E216" s="182"/>
      <c r="F216" s="182"/>
      <c r="G216" s="182"/>
      <c r="H216" s="182"/>
      <c r="I216" s="182"/>
      <c r="J216" s="135"/>
      <c r="K216" s="256">
        <f>K13+K123+K200</f>
        <v>5070.5</v>
      </c>
    </row>
  </sheetData>
  <sheetProtection/>
  <mergeCells count="43">
    <mergeCell ref="B152:B155"/>
    <mergeCell ref="B156:B157"/>
    <mergeCell ref="B158:B160"/>
    <mergeCell ref="B161:B163"/>
    <mergeCell ref="B127:B128"/>
    <mergeCell ref="B129:B130"/>
    <mergeCell ref="B131:B132"/>
    <mergeCell ref="B138:B144"/>
    <mergeCell ref="B146:B147"/>
    <mergeCell ref="B148:B150"/>
    <mergeCell ref="B19:B26"/>
    <mergeCell ref="B35:B37"/>
    <mergeCell ref="B49:B52"/>
    <mergeCell ref="B53:B58"/>
    <mergeCell ref="B59:B64"/>
    <mergeCell ref="B66:B71"/>
    <mergeCell ref="A7:AA7"/>
    <mergeCell ref="A8:AA8"/>
    <mergeCell ref="A10:A11"/>
    <mergeCell ref="C10:J10"/>
    <mergeCell ref="K10:K11"/>
    <mergeCell ref="B16:B18"/>
    <mergeCell ref="L10:AA10"/>
    <mergeCell ref="B183:B184"/>
    <mergeCell ref="B185:B187"/>
    <mergeCell ref="B73:B82"/>
    <mergeCell ref="B84:B89"/>
    <mergeCell ref="B93:B95"/>
    <mergeCell ref="B99:B106"/>
    <mergeCell ref="B108:B111"/>
    <mergeCell ref="B112:B116"/>
    <mergeCell ref="B122:B124"/>
    <mergeCell ref="B125:B126"/>
    <mergeCell ref="B189:B192"/>
    <mergeCell ref="B194:B197"/>
    <mergeCell ref="B198:B199"/>
    <mergeCell ref="B202:B204"/>
    <mergeCell ref="B205:B206"/>
    <mergeCell ref="B10:B11"/>
    <mergeCell ref="B164:B166"/>
    <mergeCell ref="B167:B169"/>
    <mergeCell ref="B170:B171"/>
    <mergeCell ref="B175:B181"/>
  </mergeCells>
  <printOptions/>
  <pageMargins left="0.31496062992125984" right="0.11811023622047245" top="0" bottom="0" header="0.31496062992125984" footer="0.31496062992125984"/>
  <pageSetup fitToHeight="2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2020-06-29T08:48:11Z</cp:lastPrinted>
  <dcterms:created xsi:type="dcterms:W3CDTF">1996-10-08T23:32:33Z</dcterms:created>
  <dcterms:modified xsi:type="dcterms:W3CDTF">2020-06-29T08:49:01Z</dcterms:modified>
  <cp:category/>
  <cp:version/>
  <cp:contentType/>
  <cp:contentStatus/>
</cp:coreProperties>
</file>